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769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list'!$F$4</definedName>
    <definedName name="MJ">'Krycí list'!$G$4</definedName>
    <definedName name="Mont">'Rekapitulace'!$H$20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'Položky'!$A$1:$G$191</definedName>
    <definedName name="_xlnm.Print_Area" localSheetId="1">'Rekapitulace'!$A$1:$I$27</definedName>
    <definedName name="PocetMJ">'Krycí list'!$G$7</definedName>
    <definedName name="Poznamka">'Krycí list'!$B$37</definedName>
    <definedName name="Projektant">'Krycí list'!$C$7</definedName>
    <definedName name="PSV">'Rekapitulace'!$F$20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<sst xmlns="http://schemas.openxmlformats.org/spreadsheetml/2006/main" count="548" uniqueCount="338">
  <si>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</si>
  <si>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</si>
  <si>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</si>
  <si>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</si>
  <si>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</si>
  <si>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</si>
  <si>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</si>
  <si>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</si>
  <si>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</si>
  <si>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</si>
  <si>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</si>
  <si>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</si>
  <si>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</si>
  <si>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</si>
  <si>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</si>
  <si>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</si>
  <si>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</si>
  <si>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</si>
  <si>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</si>
  <si>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</si>
  <si>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</si>
  <si>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</si>
  <si>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</si>
  <si>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</si>
  <si>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</si>
  <si>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</si>
  <si>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</si>
  <si>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</si>
  <si>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</si>
  <si>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</si>
  <si>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</si>
  <si>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</si>
  <si>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</si>
  <si>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</si>
  <si>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</si>
  <si>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</si>
  <si>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</si>
  <si>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</si>
  <si>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</si>
  <si>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</si>
  <si>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</si>
  <si>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</si>
  <si>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</si>
  <si>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</si>
  <si>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</si>
  <si>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</si>
  <si>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</si>
  <si>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</si>
  <si>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</si>
  <si>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</si>
  <si>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</si>
  <si>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</si>
  <si>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</si>
  <si>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</si>
  <si>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</si>
  <si>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</si>
  <si>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</si>
  <si>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</si>
  <si>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</si>
  <si>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</si>
  <si>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</si>
  <si>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</si>
  <si>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</si>
  <si>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</si>
  <si>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</si>
  <si>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</si>
  <si>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</si>
  <si>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</si>
  <si>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3</t>
  </si>
  <si>
    <t>Svislé a kompletní konstrukce</t>
  </si>
  <si>
    <t>316 38-1117.R00</t>
  </si>
  <si>
    <t xml:space="preserve">Komínové krycí desky s přesahem tl. 100 - 120 mm </t>
  </si>
  <si>
    <t>m2</t>
  </si>
  <si>
    <t>0,7*0,7*2+0,7*0,9</t>
  </si>
  <si>
    <t>317 36-1921.RT8</t>
  </si>
  <si>
    <t>Výztuž komínových hlav ze svařovaných sítí průměr drátu 8,0, oka 100/100 mm</t>
  </si>
  <si>
    <t>t</t>
  </si>
  <si>
    <t>317 35-1101.R00</t>
  </si>
  <si>
    <t xml:space="preserve">Bednění komínových hlav - zřízení </t>
  </si>
  <si>
    <t>317 35-1102.R00</t>
  </si>
  <si>
    <t xml:space="preserve">Bednění komínových hlav - odstranění </t>
  </si>
  <si>
    <t>314 23-1126.RT2</t>
  </si>
  <si>
    <t>Zdivo komínů z CP 29 P25 na MC 10 pod omítku s použitím suché maltové směsi</t>
  </si>
  <si>
    <t>m3</t>
  </si>
  <si>
    <t>0,45*0,45*2,9</t>
  </si>
  <si>
    <t>314 29-1139.R00</t>
  </si>
  <si>
    <t xml:space="preserve">Zdivo komínů z cihel šamot. 30 cm na maltu MC 15 </t>
  </si>
  <si>
    <t>0,45*0,45*1,5</t>
  </si>
  <si>
    <t>314 74-1111.RT2</t>
  </si>
  <si>
    <t>Pouzdro průduchu ze šamotových vložek z vložek průměru do 160 mm</t>
  </si>
  <si>
    <t>m</t>
  </si>
  <si>
    <t>60</t>
  </si>
  <si>
    <t>Úpravy povrchů, omítky</t>
  </si>
  <si>
    <t>602 01-1102.R00</t>
  </si>
  <si>
    <t xml:space="preserve">Postřik cementový - komín. těleso z CP </t>
  </si>
  <si>
    <t>0,45*4*2,9</t>
  </si>
  <si>
    <t>602 01-1112.RT5</t>
  </si>
  <si>
    <t>Omítka jádrová tloušťka vrstvy do 20 mm</t>
  </si>
  <si>
    <t>602 01-1141.RT1</t>
  </si>
  <si>
    <t>Štuk na stěnách vnitřní tloušťka vrstvy 2 mm</t>
  </si>
  <si>
    <t>94</t>
  </si>
  <si>
    <t>Lešení a stavební výtahy</t>
  </si>
  <si>
    <t>941 94-1042.R00</t>
  </si>
  <si>
    <t xml:space="preserve">Mont. lešení leh.řad.s podlah.,š.1,2 m, H do 30 m </t>
  </si>
  <si>
    <t>;budova</t>
  </si>
  <si>
    <t>(13,3+2,4)*7,1+(13,3+2,4)*8,1+4,8*12,2*2</t>
  </si>
  <si>
    <t>;sušárna</t>
  </si>
  <si>
    <t>(3,0+3,0)*8,1+3,0*4*7,5</t>
  </si>
  <si>
    <t>;přípl. za členitost</t>
  </si>
  <si>
    <t>494,36*0,03</t>
  </si>
  <si>
    <t>941 94-1111.R00</t>
  </si>
  <si>
    <t xml:space="preserve">Pronájem lešení za den </t>
  </si>
  <si>
    <t>509,1908*30</t>
  </si>
  <si>
    <t>941 94-1842.R00</t>
  </si>
  <si>
    <t xml:space="preserve">Dmtž lešení leh.řad.s podlahami,š.1,2 m,H do 30 m </t>
  </si>
  <si>
    <t>941 95-5002.R00</t>
  </si>
  <si>
    <t xml:space="preserve">Lešení lehké pomocné, výška podlahy do 1,9 m </t>
  </si>
  <si>
    <t>95</t>
  </si>
  <si>
    <t>Dokončovací kce na pozem.stav.</t>
  </si>
  <si>
    <t>952 90-1411.R00</t>
  </si>
  <si>
    <t xml:space="preserve">Vyčištění ostatních objektů - úklid stavby </t>
  </si>
  <si>
    <t>13,0*11,7</t>
  </si>
  <si>
    <t>96</t>
  </si>
  <si>
    <t>Bourání konstrukcí</t>
  </si>
  <si>
    <t>962 04-2321.R00</t>
  </si>
  <si>
    <t xml:space="preserve">Bourání komínové hlavy - 2 ks </t>
  </si>
  <si>
    <t>0,7*0,7*0,2+0,7*0,9*0,2</t>
  </si>
  <si>
    <t>962 03-2641.R00</t>
  </si>
  <si>
    <t>Bourání zdiva komínového z cihel na MC boční vchod</t>
  </si>
  <si>
    <t>0,45*0,45*4,5</t>
  </si>
  <si>
    <t>979 08-2111.R00</t>
  </si>
  <si>
    <t xml:space="preserve">Vnitrostaveništní doprava suti do 10 m </t>
  </si>
  <si>
    <t>2,1+1,8+0,7+5,49</t>
  </si>
  <si>
    <t>979 08-2121.R00</t>
  </si>
  <si>
    <t xml:space="preserve">Příplatek k vnitrost. dopravě suti za dalších 5 m </t>
  </si>
  <si>
    <t>10,09*2</t>
  </si>
  <si>
    <t>979 08-1111.R00</t>
  </si>
  <si>
    <t xml:space="preserve">Odvoz suti a vybour. hmot na skládku do 1 km </t>
  </si>
  <si>
    <t>979 08-1121.R00</t>
  </si>
  <si>
    <t xml:space="preserve">Příplatek k odvozu za každý další 1 km </t>
  </si>
  <si>
    <t>10,09*19</t>
  </si>
  <si>
    <t>979 99-0101.R00</t>
  </si>
  <si>
    <t xml:space="preserve">Poplatek za skládku suti - směs betonu a cihel </t>
  </si>
  <si>
    <t>99</t>
  </si>
  <si>
    <t>Staveništní přesun hmot</t>
  </si>
  <si>
    <t>999 28-1108.R00</t>
  </si>
  <si>
    <t xml:space="preserve">Přesun hmot pro opravy a údržbu do výšky 12 m </t>
  </si>
  <si>
    <t>2,2+0,2+9,4</t>
  </si>
  <si>
    <t>762</t>
  </si>
  <si>
    <t>Konstrukce tesařské</t>
  </si>
  <si>
    <t>762 35-1800.OC</t>
  </si>
  <si>
    <t xml:space="preserve">Demontáž stávajících vikýřů </t>
  </si>
  <si>
    <t>762 62-1100.OC</t>
  </si>
  <si>
    <t>D + Mtž střešních oken 66x118 cm dvojsklo</t>
  </si>
  <si>
    <t>762 33-0000.OC</t>
  </si>
  <si>
    <t xml:space="preserve">Dodat. odkůrování nosných konstrukcí krovu </t>
  </si>
  <si>
    <t>2,1*0,2*4*4</t>
  </si>
  <si>
    <t>762 39-5000.OC</t>
  </si>
  <si>
    <t>Spojovací prostředky pro střechy oprava spojů nosné konstrukce krovu</t>
  </si>
  <si>
    <t>soubor</t>
  </si>
  <si>
    <t>762 34-1811.R00</t>
  </si>
  <si>
    <t>Demontáž bednění střech rovných z prken hrubých výměna ze 30 _x001F_% plochy střechy</t>
  </si>
  <si>
    <t>762 34-1210.RT2</t>
  </si>
  <si>
    <t>Montáž bednění střech rovných, prkna hrubá na sraz včetně dodávky řeziva, prkna tl. 24 mm</t>
  </si>
  <si>
    <t>762 34-2811.R00</t>
  </si>
  <si>
    <t xml:space="preserve">Demontáž laťování střech, rozteč latí do 22 cm </t>
  </si>
  <si>
    <t>(10,7*6,0+1,3*4,6*2+1,3*1,6+1,2*2,1)*2</t>
  </si>
  <si>
    <t>762 34-2204.RT3</t>
  </si>
  <si>
    <t>Montáž laťování střech, svislé, vzdálenost 100 cm včetně dodávky řeziva, hranolek 5/5 cm</t>
  </si>
  <si>
    <t>762 34-2202.RT2</t>
  </si>
  <si>
    <t>Montáž laťování střech, vzdálenost latí do 22 cm včetně dodávky řeziva, latě 3/5 cm</t>
  </si>
  <si>
    <t>998 76-2202.R00</t>
  </si>
  <si>
    <t xml:space="preserve">Přesun hmot pro tesařské konstrukce, výšky do 12 m </t>
  </si>
  <si>
    <t>764</t>
  </si>
  <si>
    <t>Konstrukce klempířské</t>
  </si>
  <si>
    <t>764 31-1800.OC</t>
  </si>
  <si>
    <t xml:space="preserve">Demontáž oplechování sirény </t>
  </si>
  <si>
    <t>764 21-1200.OC</t>
  </si>
  <si>
    <t xml:space="preserve">Krytina hladká z Cu - opklechování sirény </t>
  </si>
  <si>
    <t>764 35-2811.R00</t>
  </si>
  <si>
    <t>Demontáž žlabů půlkruh. rovných - střecha budovy</t>
  </si>
  <si>
    <t>13,3*2</t>
  </si>
  <si>
    <t>764 25-2491.R00</t>
  </si>
  <si>
    <t xml:space="preserve">Montáž žlabů z Ti Zn podokapních půlkruhových </t>
  </si>
  <si>
    <t>764 45-4803.R00</t>
  </si>
  <si>
    <t>Demontáž odpadních trub kruhových - střecha budovy</t>
  </si>
  <si>
    <t>8,6+9,1*2</t>
  </si>
  <si>
    <t>764 55-4491.R00</t>
  </si>
  <si>
    <t xml:space="preserve">Montáž trub Ti Zn odpadních kruhových </t>
  </si>
  <si>
    <t>Demontáž žlabů půlkruh. rovných - střecha sušárny hadic</t>
  </si>
  <si>
    <t>3,6*4</t>
  </si>
  <si>
    <t>Demontáž odpadních trub kruhových - střecha sušárny hadic</t>
  </si>
  <si>
    <t>764 31-1821.R00</t>
  </si>
  <si>
    <t xml:space="preserve">Demontáž krytiny - střecha sušárny hadic </t>
  </si>
  <si>
    <t>(3,6*2,1)/2*4</t>
  </si>
  <si>
    <t>765 90-1000.OC</t>
  </si>
  <si>
    <t xml:space="preserve">D + Mtž odvětrávací smyčkové folie </t>
  </si>
  <si>
    <t>15,12*1,03</t>
  </si>
  <si>
    <t>(2,4*3,0+2,4*3,1)*1,03</t>
  </si>
  <si>
    <t>764 21-1201.R00</t>
  </si>
  <si>
    <t xml:space="preserve">Krytina hladká z Cu tabulí, sklon do 30° </t>
  </si>
  <si>
    <t>764 25-2203.R00</t>
  </si>
  <si>
    <t xml:space="preserve">Žlaby z Cu plechu podokapní půlkruhové, rš 330 mm </t>
  </si>
  <si>
    <t>14,4</t>
  </si>
  <si>
    <t>;přípl. za zastřížení na 45` + letování spojů</t>
  </si>
  <si>
    <t>14,4*0,1</t>
  </si>
  <si>
    <t>764 25-9211.R00</t>
  </si>
  <si>
    <t xml:space="preserve">Kotlík kónický z Cu plechu pro trouby, D do 150 mm </t>
  </si>
  <si>
    <t>kus</t>
  </si>
  <si>
    <t>764 55-4204.R00</t>
  </si>
  <si>
    <t xml:space="preserve">Odpadní trouby z Cu plechu, kruhové, D 150 mm </t>
  </si>
  <si>
    <t>764 33-1851.R00</t>
  </si>
  <si>
    <t xml:space="preserve">Demontáž lemování zdí </t>
  </si>
  <si>
    <t>;sušárna hadic</t>
  </si>
  <si>
    <t>3,0+1,2*2</t>
  </si>
  <si>
    <t>;komíny</t>
  </si>
  <si>
    <t>4*0,45+2*0,45+2*0,6</t>
  </si>
  <si>
    <t>;vikýře</t>
  </si>
  <si>
    <t>4*0,6+4*0,8</t>
  </si>
  <si>
    <t>; boční vchod + zadní přístavek + komín</t>
  </si>
  <si>
    <t>2,4+3,0+2,2+2,4+3,1+2,2+4*0,45</t>
  </si>
  <si>
    <t>764 23-1230.R00</t>
  </si>
  <si>
    <t xml:space="preserve">Lemování z Cu plechu zdí, tvrdá krytina, rš 330 mm </t>
  </si>
  <si>
    <t>764 23-3230.R00</t>
  </si>
  <si>
    <t xml:space="preserve">Lemování z Cu zdí, plochých střech, rš 330 mm </t>
  </si>
  <si>
    <t>;boční vstup + zadní přístavek</t>
  </si>
  <si>
    <t>2,4+3,0+2,2+2,4+3,1+2,2</t>
  </si>
  <si>
    <t>764 32-2832.R00</t>
  </si>
  <si>
    <t xml:space="preserve">Demontáž oplechování okapů - střecha budovy </t>
  </si>
  <si>
    <t xml:space="preserve">Demontáž krytiny do 25 m2, do 30` </t>
  </si>
  <si>
    <t>;boční vstup</t>
  </si>
  <si>
    <t>2,4*3,0+1,0*1,6+2,2*0,3</t>
  </si>
  <si>
    <t>;zadní přístavek</t>
  </si>
  <si>
    <t>3,1*2,4+2,2*0,3</t>
  </si>
  <si>
    <t>;stříška nad vstupními dveřmi</t>
  </si>
  <si>
    <t>1,9*1,1+1,3*1,1</t>
  </si>
  <si>
    <t>764 25-2403.UC</t>
  </si>
  <si>
    <t>Žlaby Ti Zn plech, podokapní půlkruhové, rš 330 mm boční vchod + zadní přístavek, vč. háků</t>
  </si>
  <si>
    <t>3,0+3,1</t>
  </si>
  <si>
    <t>764 55-4404.R00</t>
  </si>
  <si>
    <t xml:space="preserve">Odpadní trouby z Ti Zn plechu, kruhové, D 150 mm </t>
  </si>
  <si>
    <t>3,6*2</t>
  </si>
  <si>
    <t>764 25-9411.R00</t>
  </si>
  <si>
    <t xml:space="preserve">Kotlík kónický z pl.Ti-Zn pro trouby, D do 150 mm </t>
  </si>
  <si>
    <t>764 21-1202.R00</t>
  </si>
  <si>
    <t xml:space="preserve">Opláštění komín. těles nad střechou z Cu plechu </t>
  </si>
  <si>
    <t>0,45*4*1,9+(0,6*2+0,9*2)*1,4+0,45*4*1,5</t>
  </si>
  <si>
    <t>998 76-4202.R00</t>
  </si>
  <si>
    <t xml:space="preserve">Přesun hmot pro klempířské konstr., výšky do 12 m </t>
  </si>
  <si>
    <t>765</t>
  </si>
  <si>
    <t>Krytiny tvrdé</t>
  </si>
  <si>
    <t>765 31-1813.R00</t>
  </si>
  <si>
    <t xml:space="preserve">Demontáž stáv. krytiny na sucho, pro použití </t>
  </si>
  <si>
    <t>765 90-1103.R00</t>
  </si>
  <si>
    <t>D + Mtž folie pod pálenou krytinu - kontaktní pojistná hydroizolace</t>
  </si>
  <si>
    <t>765 31-2423.R00</t>
  </si>
  <si>
    <t xml:space="preserve">Krytina pálená, glazura </t>
  </si>
  <si>
    <t>765 31-2433.R00</t>
  </si>
  <si>
    <t xml:space="preserve">Hřeben s větracím pásem kovovým, glazura hnědá </t>
  </si>
  <si>
    <t>11,8+2,1*4</t>
  </si>
  <si>
    <t>765 31-2417.R00</t>
  </si>
  <si>
    <t xml:space="preserve">Přiřezání a uchycení tašek </t>
  </si>
  <si>
    <t>4,6*4</t>
  </si>
  <si>
    <t>765 31-2463.R00</t>
  </si>
  <si>
    <t xml:space="preserve">Ukončení plochy taškami okrajovými levými, glazura </t>
  </si>
  <si>
    <t>4,6*2</t>
  </si>
  <si>
    <t>765 31-2466.R00</t>
  </si>
  <si>
    <t xml:space="preserve">Ukončení plochy taškami okraj. pravými, glazura </t>
  </si>
  <si>
    <t>765 31-2473.R00</t>
  </si>
  <si>
    <t xml:space="preserve">Mříž protisněhová 300x20cm, včetně držáků a spojek </t>
  </si>
  <si>
    <t>4*2</t>
  </si>
  <si>
    <t>765 31-2495.R00</t>
  </si>
  <si>
    <t xml:space="preserve">Mřížka ochranná větrací 100 cm univerzální </t>
  </si>
  <si>
    <t>765 31-2498.R00</t>
  </si>
  <si>
    <t xml:space="preserve">Plech okapní šířky 170 mm měď </t>
  </si>
  <si>
    <t>998 76-5202.R00</t>
  </si>
  <si>
    <t xml:space="preserve">Přesun hmot pro krytiny tvrdé, výšky do 12 m </t>
  </si>
  <si>
    <t>766</t>
  </si>
  <si>
    <t>Konstrukce truhlářské</t>
  </si>
  <si>
    <t>766 42-1821.R00</t>
  </si>
  <si>
    <t xml:space="preserve">Demontáž obložení podhledů - přesahy střechy </t>
  </si>
  <si>
    <t>4,6*0,15*4+2,4*0,15*2</t>
  </si>
  <si>
    <t>766 42-1213.R00</t>
  </si>
  <si>
    <t xml:space="preserve">Obložení podhledů jednod. palubkami </t>
  </si>
  <si>
    <t>3,48</t>
  </si>
  <si>
    <t>;přípltek za pracnost - řezání + opracování</t>
  </si>
  <si>
    <t>3,48*0,5</t>
  </si>
  <si>
    <t>611-91684</t>
  </si>
  <si>
    <t xml:space="preserve">Palubka obkladová </t>
  </si>
  <si>
    <t>3,48*1,1</t>
  </si>
  <si>
    <t>998 76-6202.R00</t>
  </si>
  <si>
    <t xml:space="preserve">Přesun hmot pro truhlářské konstr., výšky do 12 m </t>
  </si>
  <si>
    <t>783</t>
  </si>
  <si>
    <t>Nátěry</t>
  </si>
  <si>
    <t>783 60-1816.R00</t>
  </si>
  <si>
    <t>Odstranění nátěrů, stropy, oškrábáním podhled střechy sušárny hadic</t>
  </si>
  <si>
    <t>783 78-2206.R00</t>
  </si>
  <si>
    <t xml:space="preserve">Nátěr tesařských konstrukcí Bochemitem QB 2x </t>
  </si>
  <si>
    <t>;Nosná konstrukce</t>
  </si>
  <si>
    <t>12,7*0,24*6+2,5*0,24*3*2+12,7*0,24*8+2,1*0,2*16+6,0*0,18*4*22</t>
  </si>
  <si>
    <t>2,1*0,18*4*6+2,8*0,18*4*6+2,5*0,08*2*12+2,5*0,18*2*12+1,6*0,16*4*10</t>
  </si>
  <si>
    <t>4,2*0,2*4*3</t>
  </si>
  <si>
    <t>;Ostatní pomocná nosná konstrukce</t>
  </si>
  <si>
    <t>205,12*0,1</t>
  </si>
  <si>
    <t>;Bednění střechy</t>
  </si>
  <si>
    <t>(10,7*6,0+1,3*4,6*2+1,3*1,6+1,2*2,1)*2*2</t>
  </si>
  <si>
    <t>;střecha sušárny hadic</t>
  </si>
  <si>
    <t>15,12*2</t>
  </si>
  <si>
    <t>2,4*3,0+2,4*3,1</t>
  </si>
  <si>
    <t>783 61-6000.R00</t>
  </si>
  <si>
    <t>Nátěr olejový - napuštění podhledy - přesahy střechy</t>
  </si>
  <si>
    <t>3,828*2</t>
  </si>
  <si>
    <t>783 61-2101.R00</t>
  </si>
  <si>
    <t>Nátěr olejový 2x palubky - podhledy</t>
  </si>
  <si>
    <t>783 20-1811.R00</t>
  </si>
  <si>
    <t xml:space="preserve">Odstranění nátěrů z kovových konstrukcí oškrábáním </t>
  </si>
  <si>
    <t>;větrací žaluzie v sušárně hadic</t>
  </si>
  <si>
    <t>1,2*0,6*5*2</t>
  </si>
  <si>
    <t>783 22-5100.R00</t>
  </si>
  <si>
    <t xml:space="preserve">Nátěr syntetický kovových konstrukcí 2x + 1x email </t>
  </si>
  <si>
    <t>784</t>
  </si>
  <si>
    <t>Malby</t>
  </si>
  <si>
    <t>784 19-1101.R00</t>
  </si>
  <si>
    <t>Penetrace podkladu univerzální 1x komín bočního vchodu - vnitřek</t>
  </si>
  <si>
    <t>784 19-5412.R00</t>
  </si>
  <si>
    <t xml:space="preserve">Malba tekutá, bílá, 2 x </t>
  </si>
  <si>
    <t>M21</t>
  </si>
  <si>
    <t>Elektromontáže</t>
  </si>
  <si>
    <t>210 22-0000.OC</t>
  </si>
  <si>
    <t xml:space="preserve">Dmtž stávajícího hromosvodu </t>
  </si>
  <si>
    <t>kompl</t>
  </si>
  <si>
    <t>210 20-0020.RA0</t>
  </si>
  <si>
    <t xml:space="preserve">Hromosvod - nové vední </t>
  </si>
  <si>
    <t>Mimostaveništní doprava - 2 %</t>
  </si>
  <si>
    <t>Hasičská zbrojnice Spálov</t>
  </si>
  <si>
    <t>Rekonstrukce střechy</t>
  </si>
  <si>
    <t>Ludmila Sucháčková</t>
  </si>
  <si>
    <t>Rostislav Maloušek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</si>
</sst>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9" fillId="0" borderId="61" xfId="46" applyFont="1" applyFill="1" applyBorder="1" applyAlignment="1">
      <alignment horizontal="center"/>
      <protection/>
    </xf>
    <xf numFmtId="49" fontId="9" fillId="0" borderId="61" xfId="46" applyNumberFormat="1" applyFont="1" applyFill="1" applyBorder="1" applyAlignment="1">
      <alignment horizontal="left"/>
      <protection/>
    </xf>
    <xf numFmtId="4" fontId="14" fillId="0" borderId="61" xfId="46" applyNumberFormat="1" applyFont="1" applyFill="1" applyBorder="1" applyAlignment="1">
      <alignment horizontal="right" wrapText="1"/>
      <protection/>
    </xf>
    <xf numFmtId="0" fontId="14" fillId="0" borderId="61" xfId="46" applyFont="1" applyFill="1" applyBorder="1" applyAlignment="1">
      <alignment horizontal="left" wrapText="1"/>
      <protection/>
    </xf>
    <xf numFmtId="0" fontId="14" fillId="0" borderId="61" xfId="0" applyFont="1" applyFill="1" applyBorder="1" applyAlignment="1">
      <alignment horizontal="right"/>
    </xf>
    <xf numFmtId="0" fontId="13" fillId="0" borderId="0" xfId="46" applyFont="1">
      <alignment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6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5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6" fillId="0" borderId="0" xfId="46" applyFont="1" applyBorder="1">
      <alignment/>
      <protection/>
    </xf>
    <xf numFmtId="3" fontId="16" fillId="0" borderId="0" xfId="46" applyNumberFormat="1" applyFont="1" applyBorder="1" applyAlignment="1">
      <alignment horizontal="right"/>
      <protection/>
    </xf>
    <xf numFmtId="4" fontId="16" fillId="0" borderId="0" xfId="46" applyNumberFormat="1" applyFont="1" applyBorder="1">
      <alignment/>
      <protection/>
    </xf>
    <xf numFmtId="0" fontId="15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14" fontId="0" fillId="0" borderId="0" xfId="0" applyNumberFormat="1" applyBorder="1" applyAlignment="1">
      <alignment/>
    </xf>
    <xf numFmtId="0" fontId="8" fillId="0" borderId="19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4" fillId="0" borderId="22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F33" sqref="F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335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334</v>
      </c>
      <c r="D6" s="10"/>
      <c r="E6" s="10"/>
      <c r="F6" s="18"/>
      <c r="G6" s="12"/>
    </row>
    <row r="7" spans="1:9" ht="12.75">
      <c r="A7" s="13" t="s">
        <v>8</v>
      </c>
      <c r="B7" s="15"/>
      <c r="C7" s="183"/>
      <c r="D7" s="184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3"/>
      <c r="D8" s="184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5"/>
      <c r="F11" s="186"/>
      <c r="G11" s="187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 t="str">
        <f>Rekapitulace!A25</f>
        <v>Mimostaveništní doprava - 2 %</v>
      </c>
      <c r="E14" s="44"/>
      <c r="F14" s="45"/>
      <c r="G14" s="42">
        <f>Rekapitulace!I25</f>
        <v>0</v>
      </c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82" t="s">
        <v>337</v>
      </c>
      <c r="C24" s="16" t="s">
        <v>35</v>
      </c>
      <c r="D24" s="15"/>
      <c r="E24" s="16" t="s">
        <v>35</v>
      </c>
      <c r="F24" s="15" t="s">
        <v>336</v>
      </c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81">
        <v>42396</v>
      </c>
      <c r="G25" s="12"/>
    </row>
    <row r="26" spans="1:7" ht="12.75">
      <c r="A26" s="28"/>
      <c r="B26" s="57">
        <v>42387</v>
      </c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8"/>
      <c r="C37" s="188"/>
      <c r="D37" s="188"/>
      <c r="E37" s="188"/>
      <c r="F37" s="188"/>
      <c r="G37" s="188"/>
      <c r="H37" t="s">
        <v>4</v>
      </c>
    </row>
    <row r="38" spans="1:8" ht="12.75" customHeight="1">
      <c r="A38" s="68"/>
      <c r="B38" s="188"/>
      <c r="C38" s="188"/>
      <c r="D38" s="188"/>
      <c r="E38" s="188"/>
      <c r="F38" s="188"/>
      <c r="G38" s="188"/>
      <c r="H38" t="s">
        <v>4</v>
      </c>
    </row>
    <row r="39" spans="1:8" ht="12.75">
      <c r="A39" s="68"/>
      <c r="B39" s="188"/>
      <c r="C39" s="188"/>
      <c r="D39" s="188"/>
      <c r="E39" s="188"/>
      <c r="F39" s="188"/>
      <c r="G39" s="188"/>
      <c r="H39" t="s">
        <v>4</v>
      </c>
    </row>
    <row r="40" spans="1:8" ht="12.75">
      <c r="A40" s="68"/>
      <c r="B40" s="188"/>
      <c r="C40" s="188"/>
      <c r="D40" s="188"/>
      <c r="E40" s="188"/>
      <c r="F40" s="188"/>
      <c r="G40" s="188"/>
      <c r="H40" t="s">
        <v>4</v>
      </c>
    </row>
    <row r="41" spans="1:8" ht="12.75">
      <c r="A41" s="68"/>
      <c r="B41" s="188"/>
      <c r="C41" s="188"/>
      <c r="D41" s="188"/>
      <c r="E41" s="188"/>
      <c r="F41" s="188"/>
      <c r="G41" s="188"/>
      <c r="H41" t="s">
        <v>4</v>
      </c>
    </row>
    <row r="42" spans="1:8" ht="12.75">
      <c r="A42" s="68"/>
      <c r="B42" s="188"/>
      <c r="C42" s="188"/>
      <c r="D42" s="188"/>
      <c r="E42" s="188"/>
      <c r="F42" s="188"/>
      <c r="G42" s="188"/>
      <c r="H42" t="s">
        <v>4</v>
      </c>
    </row>
    <row r="43" spans="1:8" ht="12.75">
      <c r="A43" s="68"/>
      <c r="B43" s="188"/>
      <c r="C43" s="188"/>
      <c r="D43" s="188"/>
      <c r="E43" s="188"/>
      <c r="F43" s="188"/>
      <c r="G43" s="188"/>
      <c r="H43" t="s">
        <v>4</v>
      </c>
    </row>
    <row r="44" spans="1:8" ht="12.75">
      <c r="A44" s="68"/>
      <c r="B44" s="188"/>
      <c r="C44" s="188"/>
      <c r="D44" s="188"/>
      <c r="E44" s="188"/>
      <c r="F44" s="188"/>
      <c r="G44" s="188"/>
      <c r="H44" t="s">
        <v>4</v>
      </c>
    </row>
    <row r="45" spans="1:8" ht="3" customHeight="1">
      <c r="A45" s="68"/>
      <c r="B45" s="188"/>
      <c r="C45" s="188"/>
      <c r="D45" s="188"/>
      <c r="E45" s="188"/>
      <c r="F45" s="188"/>
      <c r="G45" s="188"/>
      <c r="H45" t="s">
        <v>4</v>
      </c>
    </row>
    <row r="46" spans="2:7" ht="12.75">
      <c r="B46" s="189"/>
      <c r="C46" s="189"/>
      <c r="D46" s="189"/>
      <c r="E46" s="189"/>
      <c r="F46" s="189"/>
      <c r="G46" s="189"/>
    </row>
    <row r="47" spans="2:7" ht="12.75">
      <c r="B47" s="189"/>
      <c r="C47" s="189"/>
      <c r="D47" s="189"/>
      <c r="E47" s="189"/>
      <c r="F47" s="189"/>
      <c r="G47" s="189"/>
    </row>
    <row r="48" spans="2:7" ht="12.75">
      <c r="B48" s="189"/>
      <c r="C48" s="189"/>
      <c r="D48" s="189"/>
      <c r="E48" s="189"/>
      <c r="F48" s="189"/>
      <c r="G48" s="189"/>
    </row>
    <row r="49" spans="2:7" ht="12.75">
      <c r="B49" s="189"/>
      <c r="C49" s="189"/>
      <c r="D49" s="189"/>
      <c r="E49" s="189"/>
      <c r="F49" s="189"/>
      <c r="G49" s="189"/>
    </row>
    <row r="50" spans="2:7" ht="12.75">
      <c r="B50" s="189"/>
      <c r="C50" s="189"/>
      <c r="D50" s="189"/>
      <c r="E50" s="189"/>
      <c r="F50" s="189"/>
      <c r="G50" s="189"/>
    </row>
    <row r="51" spans="2:7" ht="12.75">
      <c r="B51" s="189"/>
      <c r="C51" s="189"/>
      <c r="D51" s="189"/>
      <c r="E51" s="189"/>
      <c r="F51" s="189"/>
      <c r="G51" s="189"/>
    </row>
    <row r="52" spans="2:7" ht="12.75">
      <c r="B52" s="189"/>
      <c r="C52" s="189"/>
      <c r="D52" s="189"/>
      <c r="E52" s="189"/>
      <c r="F52" s="189"/>
      <c r="G52" s="189"/>
    </row>
    <row r="53" spans="2:7" ht="12.75">
      <c r="B53" s="189"/>
      <c r="C53" s="189"/>
      <c r="D53" s="189"/>
      <c r="E53" s="189"/>
      <c r="F53" s="189"/>
      <c r="G53" s="189"/>
    </row>
    <row r="54" spans="2:7" ht="12.75">
      <c r="B54" s="189"/>
      <c r="C54" s="189"/>
      <c r="D54" s="189"/>
      <c r="E54" s="189"/>
      <c r="F54" s="189"/>
      <c r="G54" s="189"/>
    </row>
    <row r="55" spans="2:7" ht="12.75">
      <c r="B55" s="189"/>
      <c r="C55" s="189"/>
      <c r="D55" s="189"/>
      <c r="E55" s="189"/>
      <c r="F55" s="189"/>
      <c r="G55" s="189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0" t="s">
        <v>5</v>
      </c>
      <c r="B1" s="191"/>
      <c r="C1" s="69" t="str">
        <f>CONCATENATE(cislostavby," ",nazevstavby)</f>
        <v> Hasičská zbrojnice Spálov</v>
      </c>
      <c r="D1" s="70"/>
      <c r="E1" s="71"/>
      <c r="F1" s="70"/>
      <c r="G1" s="72"/>
      <c r="H1" s="73"/>
      <c r="I1" s="74"/>
    </row>
    <row r="2" spans="1:9" ht="13.5" thickBot="1">
      <c r="A2" s="192" t="s">
        <v>1</v>
      </c>
      <c r="B2" s="193"/>
      <c r="C2" s="75" t="str">
        <f>CONCATENATE(cisloobjektu," ",nazevobjektu)</f>
        <v> Rekonstrukce střechy</v>
      </c>
      <c r="D2" s="76"/>
      <c r="E2" s="77"/>
      <c r="F2" s="76"/>
      <c r="G2" s="194"/>
      <c r="H2" s="194"/>
      <c r="I2" s="195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7" t="str">
        <f>Položky!B7</f>
        <v>3</v>
      </c>
      <c r="B7" s="86" t="str">
        <f>Položky!C7</f>
        <v>Svislé a kompletní konstrukce</v>
      </c>
      <c r="C7" s="87"/>
      <c r="D7" s="88"/>
      <c r="E7" s="178">
        <f>Položky!BA18</f>
        <v>0</v>
      </c>
      <c r="F7" s="179">
        <f>Položky!BB18</f>
        <v>0</v>
      </c>
      <c r="G7" s="179">
        <f>Položky!BC18</f>
        <v>0</v>
      </c>
      <c r="H7" s="179">
        <f>Položky!BD18</f>
        <v>0</v>
      </c>
      <c r="I7" s="180">
        <f>Položky!BE18</f>
        <v>0</v>
      </c>
    </row>
    <row r="8" spans="1:9" s="11" customFormat="1" ht="12.75">
      <c r="A8" s="177" t="str">
        <f>Položky!B19</f>
        <v>60</v>
      </c>
      <c r="B8" s="86" t="str">
        <f>Položky!C19</f>
        <v>Úpravy povrchů, omítky</v>
      </c>
      <c r="C8" s="87"/>
      <c r="D8" s="88"/>
      <c r="E8" s="178">
        <f>Položky!BA24</f>
        <v>0</v>
      </c>
      <c r="F8" s="179">
        <f>Položky!BB24</f>
        <v>0</v>
      </c>
      <c r="G8" s="179">
        <f>Položky!BC24</f>
        <v>0</v>
      </c>
      <c r="H8" s="179">
        <f>Položky!BD24</f>
        <v>0</v>
      </c>
      <c r="I8" s="180">
        <f>Položky!BE24</f>
        <v>0</v>
      </c>
    </row>
    <row r="9" spans="1:9" s="11" customFormat="1" ht="12.75">
      <c r="A9" s="177" t="str">
        <f>Položky!B25</f>
        <v>94</v>
      </c>
      <c r="B9" s="86" t="str">
        <f>Položky!C25</f>
        <v>Lešení a stavební výtahy</v>
      </c>
      <c r="C9" s="87"/>
      <c r="D9" s="88"/>
      <c r="E9" s="178">
        <f>Položky!BA37</f>
        <v>0</v>
      </c>
      <c r="F9" s="179">
        <f>Položky!BB37</f>
        <v>0</v>
      </c>
      <c r="G9" s="179">
        <f>Položky!BC37</f>
        <v>0</v>
      </c>
      <c r="H9" s="179">
        <f>Položky!BD37</f>
        <v>0</v>
      </c>
      <c r="I9" s="180">
        <f>Položky!BE37</f>
        <v>0</v>
      </c>
    </row>
    <row r="10" spans="1:9" s="11" customFormat="1" ht="12.75">
      <c r="A10" s="177" t="str">
        <f>Položky!B38</f>
        <v>95</v>
      </c>
      <c r="B10" s="86" t="str">
        <f>Položky!C38</f>
        <v>Dokončovací kce na pozem.stav.</v>
      </c>
      <c r="C10" s="87"/>
      <c r="D10" s="88"/>
      <c r="E10" s="178">
        <f>Položky!BA41</f>
        <v>0</v>
      </c>
      <c r="F10" s="179">
        <f>Položky!BB41</f>
        <v>0</v>
      </c>
      <c r="G10" s="179">
        <f>Položky!BC41</f>
        <v>0</v>
      </c>
      <c r="H10" s="179">
        <f>Položky!BD41</f>
        <v>0</v>
      </c>
      <c r="I10" s="180">
        <f>Položky!BE41</f>
        <v>0</v>
      </c>
    </row>
    <row r="11" spans="1:9" s="11" customFormat="1" ht="12.75">
      <c r="A11" s="177" t="str">
        <f>Položky!B42</f>
        <v>96</v>
      </c>
      <c r="B11" s="86" t="str">
        <f>Položky!C42</f>
        <v>Bourání konstrukcí</v>
      </c>
      <c r="C11" s="87"/>
      <c r="D11" s="88"/>
      <c r="E11" s="178">
        <f>Položky!BA55</f>
        <v>0</v>
      </c>
      <c r="F11" s="179">
        <f>Položky!BB55</f>
        <v>0</v>
      </c>
      <c r="G11" s="179">
        <f>Položky!BC55</f>
        <v>0</v>
      </c>
      <c r="H11" s="179">
        <f>Položky!BD55</f>
        <v>0</v>
      </c>
      <c r="I11" s="180">
        <f>Položky!BE55</f>
        <v>0</v>
      </c>
    </row>
    <row r="12" spans="1:9" s="11" customFormat="1" ht="12.75">
      <c r="A12" s="177" t="str">
        <f>Položky!B56</f>
        <v>99</v>
      </c>
      <c r="B12" s="86" t="str">
        <f>Položky!C56</f>
        <v>Staveništní přesun hmot</v>
      </c>
      <c r="C12" s="87"/>
      <c r="D12" s="88"/>
      <c r="E12" s="178">
        <f>Položky!BA59</f>
        <v>0</v>
      </c>
      <c r="F12" s="179">
        <f>Položky!BB59</f>
        <v>0</v>
      </c>
      <c r="G12" s="179">
        <f>Položky!BC59</f>
        <v>0</v>
      </c>
      <c r="H12" s="179">
        <f>Položky!BD59</f>
        <v>0</v>
      </c>
      <c r="I12" s="180">
        <f>Položky!BE59</f>
        <v>0</v>
      </c>
    </row>
    <row r="13" spans="1:9" s="11" customFormat="1" ht="12.75">
      <c r="A13" s="177" t="str">
        <f>Položky!B60</f>
        <v>762</v>
      </c>
      <c r="B13" s="86" t="str">
        <f>Položky!C60</f>
        <v>Konstrukce tesařské</v>
      </c>
      <c r="C13" s="87"/>
      <c r="D13" s="88"/>
      <c r="E13" s="178">
        <f>Položky!BA73</f>
        <v>0</v>
      </c>
      <c r="F13" s="179">
        <f>Položky!BB73</f>
        <v>0</v>
      </c>
      <c r="G13" s="179">
        <f>Položky!BC73</f>
        <v>0</v>
      </c>
      <c r="H13" s="179">
        <f>Položky!BD73</f>
        <v>0</v>
      </c>
      <c r="I13" s="180">
        <f>Položky!BE73</f>
        <v>0</v>
      </c>
    </row>
    <row r="14" spans="1:9" s="11" customFormat="1" ht="12.75">
      <c r="A14" s="177" t="str">
        <f>Položky!B74</f>
        <v>764</v>
      </c>
      <c r="B14" s="86" t="str">
        <f>Položky!C74</f>
        <v>Konstrukce klempířské</v>
      </c>
      <c r="C14" s="87"/>
      <c r="D14" s="88"/>
      <c r="E14" s="178">
        <f>Položky!BA128</f>
        <v>0</v>
      </c>
      <c r="F14" s="179">
        <f>Položky!BB128</f>
        <v>0</v>
      </c>
      <c r="G14" s="179">
        <f>Položky!BC128</f>
        <v>0</v>
      </c>
      <c r="H14" s="179">
        <f>Položky!BD128</f>
        <v>0</v>
      </c>
      <c r="I14" s="180">
        <f>Položky!BE128</f>
        <v>0</v>
      </c>
    </row>
    <row r="15" spans="1:9" s="11" customFormat="1" ht="12.75">
      <c r="A15" s="177" t="str">
        <f>Položky!B129</f>
        <v>765</v>
      </c>
      <c r="B15" s="86" t="str">
        <f>Položky!C129</f>
        <v>Krytiny tvrdé</v>
      </c>
      <c r="C15" s="87"/>
      <c r="D15" s="88"/>
      <c r="E15" s="178">
        <f>Položky!BA149</f>
        <v>0</v>
      </c>
      <c r="F15" s="179">
        <f>Položky!BB149</f>
        <v>0</v>
      </c>
      <c r="G15" s="179">
        <f>Položky!BC149</f>
        <v>0</v>
      </c>
      <c r="H15" s="179">
        <f>Položky!BD149</f>
        <v>0</v>
      </c>
      <c r="I15" s="180">
        <f>Položky!BE149</f>
        <v>0</v>
      </c>
    </row>
    <row r="16" spans="1:9" s="11" customFormat="1" ht="12.75">
      <c r="A16" s="177" t="str">
        <f>Položky!B150</f>
        <v>766</v>
      </c>
      <c r="B16" s="86" t="str">
        <f>Položky!C150</f>
        <v>Konstrukce truhlářské</v>
      </c>
      <c r="C16" s="87"/>
      <c r="D16" s="88"/>
      <c r="E16" s="178">
        <f>Položky!BA160</f>
        <v>0</v>
      </c>
      <c r="F16" s="179">
        <f>Položky!BB160</f>
        <v>0</v>
      </c>
      <c r="G16" s="179">
        <f>Položky!BC160</f>
        <v>0</v>
      </c>
      <c r="H16" s="179">
        <f>Položky!BD160</f>
        <v>0</v>
      </c>
      <c r="I16" s="180">
        <f>Položky!BE160</f>
        <v>0</v>
      </c>
    </row>
    <row r="17" spans="1:9" s="11" customFormat="1" ht="12.75">
      <c r="A17" s="177" t="str">
        <f>Položky!B161</f>
        <v>783</v>
      </c>
      <c r="B17" s="86" t="str">
        <f>Položky!C161</f>
        <v>Nátěry</v>
      </c>
      <c r="C17" s="87"/>
      <c r="D17" s="88"/>
      <c r="E17" s="178">
        <f>Položky!BA183</f>
        <v>0</v>
      </c>
      <c r="F17" s="179">
        <f>Položky!BB183</f>
        <v>0</v>
      </c>
      <c r="G17" s="179">
        <f>Položky!BC183</f>
        <v>0</v>
      </c>
      <c r="H17" s="179">
        <f>Položky!BD183</f>
        <v>0</v>
      </c>
      <c r="I17" s="180">
        <f>Položky!BE183</f>
        <v>0</v>
      </c>
    </row>
    <row r="18" spans="1:9" s="11" customFormat="1" ht="12.75">
      <c r="A18" s="177" t="str">
        <f>Položky!B184</f>
        <v>784</v>
      </c>
      <c r="B18" s="86" t="str">
        <f>Položky!C184</f>
        <v>Malby</v>
      </c>
      <c r="C18" s="87"/>
      <c r="D18" s="88"/>
      <c r="E18" s="178">
        <f>Položky!BA187</f>
        <v>0</v>
      </c>
      <c r="F18" s="179">
        <f>Položky!BB187</f>
        <v>0</v>
      </c>
      <c r="G18" s="179">
        <f>Položky!BC187</f>
        <v>0</v>
      </c>
      <c r="H18" s="179">
        <f>Položky!BD187</f>
        <v>0</v>
      </c>
      <c r="I18" s="180">
        <f>Položky!BE187</f>
        <v>0</v>
      </c>
    </row>
    <row r="19" spans="1:9" s="11" customFormat="1" ht="13.5" thickBot="1">
      <c r="A19" s="177" t="str">
        <f>Položky!B188</f>
        <v>M21</v>
      </c>
      <c r="B19" s="86" t="str">
        <f>Položky!C188</f>
        <v>Elektromontáže</v>
      </c>
      <c r="C19" s="87"/>
      <c r="D19" s="88"/>
      <c r="E19" s="178">
        <f>Položky!BA191</f>
        <v>0</v>
      </c>
      <c r="F19" s="179">
        <f>Položky!BB191</f>
        <v>0</v>
      </c>
      <c r="G19" s="179">
        <f>Položky!BC191</f>
        <v>0</v>
      </c>
      <c r="H19" s="179">
        <f>Položky!BD191</f>
        <v>0</v>
      </c>
      <c r="I19" s="180">
        <f>Položky!BE191</f>
        <v>0</v>
      </c>
    </row>
    <row r="20" spans="1:9" s="94" customFormat="1" ht="13.5" thickBot="1">
      <c r="A20" s="89"/>
      <c r="B20" s="81" t="s">
        <v>50</v>
      </c>
      <c r="C20" s="81"/>
      <c r="D20" s="90"/>
      <c r="E20" s="91">
        <f>SUM(E7:E19)</f>
        <v>0</v>
      </c>
      <c r="F20" s="92">
        <f>SUM(F7:F19)</f>
        <v>0</v>
      </c>
      <c r="G20" s="92">
        <f>SUM(G7:G19)</f>
        <v>0</v>
      </c>
      <c r="H20" s="92">
        <f>SUM(H7:H19)</f>
        <v>0</v>
      </c>
      <c r="I20" s="93">
        <f>SUM(I7:I19)</f>
        <v>0</v>
      </c>
    </row>
    <row r="21" spans="1:9" ht="12.75">
      <c r="A21" s="87"/>
      <c r="B21" s="87"/>
      <c r="C21" s="87"/>
      <c r="D21" s="87"/>
      <c r="E21" s="87"/>
      <c r="F21" s="87"/>
      <c r="G21" s="87"/>
      <c r="H21" s="87"/>
      <c r="I21" s="87"/>
    </row>
    <row r="22" spans="1:57" ht="19.5" customHeight="1">
      <c r="A22" s="95" t="s">
        <v>51</v>
      </c>
      <c r="B22" s="95"/>
      <c r="C22" s="95"/>
      <c r="D22" s="95"/>
      <c r="E22" s="95"/>
      <c r="F22" s="95"/>
      <c r="G22" s="96"/>
      <c r="H22" s="95"/>
      <c r="I22" s="95"/>
      <c r="BA22" s="30"/>
      <c r="BB22" s="30"/>
      <c r="BC22" s="30"/>
      <c r="BD22" s="30"/>
      <c r="BE22" s="30"/>
    </row>
    <row r="23" spans="1:9" ht="13.5" thickBot="1">
      <c r="A23" s="97"/>
      <c r="B23" s="97"/>
      <c r="C23" s="97"/>
      <c r="D23" s="97"/>
      <c r="E23" s="97"/>
      <c r="F23" s="97"/>
      <c r="G23" s="97"/>
      <c r="H23" s="97"/>
      <c r="I23" s="97"/>
    </row>
    <row r="24" spans="1:9" ht="12.75">
      <c r="A24" s="98" t="s">
        <v>52</v>
      </c>
      <c r="B24" s="99"/>
      <c r="C24" s="99"/>
      <c r="D24" s="100"/>
      <c r="E24" s="101" t="s">
        <v>53</v>
      </c>
      <c r="F24" s="102" t="s">
        <v>54</v>
      </c>
      <c r="G24" s="103" t="s">
        <v>55</v>
      </c>
      <c r="H24" s="104"/>
      <c r="I24" s="105" t="s">
        <v>53</v>
      </c>
    </row>
    <row r="25" spans="1:53" ht="12.75">
      <c r="A25" s="106" t="s">
        <v>333</v>
      </c>
      <c r="B25" s="107"/>
      <c r="C25" s="107"/>
      <c r="D25" s="108"/>
      <c r="E25" s="109">
        <v>0</v>
      </c>
      <c r="F25" s="110">
        <v>2</v>
      </c>
      <c r="G25" s="111">
        <v>0</v>
      </c>
      <c r="H25" s="112"/>
      <c r="I25" s="113">
        <f>E25+F25*G25/100</f>
        <v>0</v>
      </c>
      <c r="BA25">
        <v>0</v>
      </c>
    </row>
    <row r="26" spans="1:9" ht="13.5" thickBot="1">
      <c r="A26" s="114"/>
      <c r="B26" s="115" t="s">
        <v>56</v>
      </c>
      <c r="C26" s="116"/>
      <c r="D26" s="117"/>
      <c r="E26" s="118"/>
      <c r="F26" s="119"/>
      <c r="G26" s="119"/>
      <c r="H26" s="196">
        <f>SUM(I25:I25)</f>
        <v>0</v>
      </c>
      <c r="I26" s="197"/>
    </row>
    <row r="27" spans="1:9" ht="12.75">
      <c r="A27" s="97"/>
      <c r="B27" s="97"/>
      <c r="C27" s="97"/>
      <c r="D27" s="97"/>
      <c r="E27" s="97"/>
      <c r="F27" s="97"/>
      <c r="G27" s="97"/>
      <c r="H27" s="97"/>
      <c r="I27" s="97"/>
    </row>
    <row r="28" spans="2:9" ht="12.75">
      <c r="B28" s="94"/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  <row r="76" spans="6:9" ht="12.75">
      <c r="F76" s="120"/>
      <c r="G76" s="121"/>
      <c r="H76" s="121"/>
      <c r="I76" s="122"/>
    </row>
    <row r="77" spans="6:9" ht="12.75">
      <c r="F77" s="120"/>
      <c r="G77" s="121"/>
      <c r="H77" s="121"/>
      <c r="I77" s="122"/>
    </row>
  </sheetData>
  <sheetProtection/>
  <mergeCells count="4">
    <mergeCell ref="A1:B1"/>
    <mergeCell ref="A2:B2"/>
    <mergeCell ref="G2:I2"/>
    <mergeCell ref="H26:I2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64"/>
  <sheetViews>
    <sheetView showGridLines="0" showZeros="0" zoomScalePageLayoutView="0" workbookViewId="0" topLeftCell="A1">
      <selection activeCell="F8" sqref="F8:F191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71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200" t="s">
        <v>57</v>
      </c>
      <c r="B1" s="200"/>
      <c r="C1" s="200"/>
      <c r="D1" s="200"/>
      <c r="E1" s="200"/>
      <c r="F1" s="200"/>
      <c r="G1" s="20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201" t="s">
        <v>5</v>
      </c>
      <c r="B3" s="202"/>
      <c r="C3" s="128" t="str">
        <f>CONCATENATE(cislostavby," ",nazevstavby)</f>
        <v> Hasičská zbrojnice Spálov</v>
      </c>
      <c r="D3" s="129"/>
      <c r="E3" s="130"/>
      <c r="F3" s="131">
        <f>Rekapitulace!H1</f>
        <v>0</v>
      </c>
      <c r="G3" s="132"/>
    </row>
    <row r="4" spans="1:7" ht="13.5" thickBot="1">
      <c r="A4" s="203" t="s">
        <v>1</v>
      </c>
      <c r="B4" s="204"/>
      <c r="C4" s="133" t="str">
        <f>CONCATENATE(cisloobjektu," ",nazevobjektu)</f>
        <v> Rekonstrukce střechy</v>
      </c>
      <c r="D4" s="134"/>
      <c r="E4" s="205"/>
      <c r="F4" s="205"/>
      <c r="G4" s="20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68</v>
      </c>
      <c r="C7" s="145" t="s">
        <v>69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70</v>
      </c>
      <c r="C8" s="153" t="s">
        <v>71</v>
      </c>
      <c r="D8" s="154" t="s">
        <v>72</v>
      </c>
      <c r="E8" s="155">
        <v>1.61</v>
      </c>
      <c r="F8" s="155"/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0.33715</v>
      </c>
    </row>
    <row r="9" spans="1:15" ht="12.75">
      <c r="A9" s="157"/>
      <c r="B9" s="158"/>
      <c r="C9" s="198" t="s">
        <v>73</v>
      </c>
      <c r="D9" s="199"/>
      <c r="E9" s="159">
        <v>1.61</v>
      </c>
      <c r="F9" s="160"/>
      <c r="G9" s="161"/>
      <c r="M9" s="162" t="s">
        <v>73</v>
      </c>
      <c r="O9" s="150"/>
    </row>
    <row r="10" spans="1:104" ht="22.5">
      <c r="A10" s="151">
        <v>2</v>
      </c>
      <c r="B10" s="152" t="s">
        <v>74</v>
      </c>
      <c r="C10" s="153" t="s">
        <v>75</v>
      </c>
      <c r="D10" s="154" t="s">
        <v>76</v>
      </c>
      <c r="E10" s="155">
        <v>0.048</v>
      </c>
      <c r="F10" s="155"/>
      <c r="G10" s="156">
        <f>E10*F10</f>
        <v>0</v>
      </c>
      <c r="O10" s="150">
        <v>2</v>
      </c>
      <c r="AA10" s="123">
        <v>12</v>
      </c>
      <c r="AB10" s="123">
        <v>0</v>
      </c>
      <c r="AC10" s="123">
        <v>2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1.05458</v>
      </c>
    </row>
    <row r="11" spans="1:104" ht="12.75">
      <c r="A11" s="151">
        <v>3</v>
      </c>
      <c r="B11" s="152" t="s">
        <v>77</v>
      </c>
      <c r="C11" s="153" t="s">
        <v>78</v>
      </c>
      <c r="D11" s="154" t="s">
        <v>72</v>
      </c>
      <c r="E11" s="155">
        <v>1.61</v>
      </c>
      <c r="F11" s="155"/>
      <c r="G11" s="156">
        <f>E11*F11</f>
        <v>0</v>
      </c>
      <c r="O11" s="150">
        <v>2</v>
      </c>
      <c r="AA11" s="123">
        <v>12</v>
      </c>
      <c r="AB11" s="123">
        <v>0</v>
      </c>
      <c r="AC11" s="123">
        <v>3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0.02236</v>
      </c>
    </row>
    <row r="12" spans="1:104" ht="12.75">
      <c r="A12" s="151">
        <v>4</v>
      </c>
      <c r="B12" s="152" t="s">
        <v>79</v>
      </c>
      <c r="C12" s="153" t="s">
        <v>80</v>
      </c>
      <c r="D12" s="154" t="s">
        <v>72</v>
      </c>
      <c r="E12" s="155">
        <v>1.61</v>
      </c>
      <c r="F12" s="155"/>
      <c r="G12" s="156">
        <f>E12*F12</f>
        <v>0</v>
      </c>
      <c r="O12" s="150">
        <v>2</v>
      </c>
      <c r="AA12" s="123">
        <v>12</v>
      </c>
      <c r="AB12" s="123">
        <v>0</v>
      </c>
      <c r="AC12" s="123">
        <v>4</v>
      </c>
      <c r="AZ12" s="123">
        <v>1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0</v>
      </c>
    </row>
    <row r="13" spans="1:104" ht="22.5">
      <c r="A13" s="151">
        <v>5</v>
      </c>
      <c r="B13" s="152" t="s">
        <v>81</v>
      </c>
      <c r="C13" s="153" t="s">
        <v>82</v>
      </c>
      <c r="D13" s="154" t="s">
        <v>83</v>
      </c>
      <c r="E13" s="155">
        <v>0.5873</v>
      </c>
      <c r="F13" s="155"/>
      <c r="G13" s="156">
        <f>E13*F13</f>
        <v>0</v>
      </c>
      <c r="O13" s="150">
        <v>2</v>
      </c>
      <c r="AA13" s="123">
        <v>12</v>
      </c>
      <c r="AB13" s="123">
        <v>0</v>
      </c>
      <c r="AC13" s="123">
        <v>5</v>
      </c>
      <c r="AZ13" s="123">
        <v>1</v>
      </c>
      <c r="BA13" s="123">
        <f>IF(AZ13=1,G13,0)</f>
        <v>0</v>
      </c>
      <c r="BB13" s="123">
        <f>IF(AZ13=2,G13,0)</f>
        <v>0</v>
      </c>
      <c r="BC13" s="123">
        <f>IF(AZ13=3,G13,0)</f>
        <v>0</v>
      </c>
      <c r="BD13" s="123">
        <f>IF(AZ13=4,G13,0)</f>
        <v>0</v>
      </c>
      <c r="BE13" s="123">
        <f>IF(AZ13=5,G13,0)</f>
        <v>0</v>
      </c>
      <c r="CZ13" s="123">
        <v>1.63599</v>
      </c>
    </row>
    <row r="14" spans="1:15" ht="12.75">
      <c r="A14" s="157"/>
      <c r="B14" s="158"/>
      <c r="C14" s="198" t="s">
        <v>84</v>
      </c>
      <c r="D14" s="199"/>
      <c r="E14" s="159">
        <v>0.5873</v>
      </c>
      <c r="F14" s="160"/>
      <c r="G14" s="161"/>
      <c r="M14" s="162" t="s">
        <v>84</v>
      </c>
      <c r="O14" s="150"/>
    </row>
    <row r="15" spans="1:104" ht="12.75">
      <c r="A15" s="151">
        <v>6</v>
      </c>
      <c r="B15" s="152" t="s">
        <v>85</v>
      </c>
      <c r="C15" s="153" t="s">
        <v>86</v>
      </c>
      <c r="D15" s="154" t="s">
        <v>83</v>
      </c>
      <c r="E15" s="155">
        <v>0.3038</v>
      </c>
      <c r="F15" s="155"/>
      <c r="G15" s="156">
        <f>E15*F15</f>
        <v>0</v>
      </c>
      <c r="O15" s="150">
        <v>2</v>
      </c>
      <c r="AA15" s="123">
        <v>12</v>
      </c>
      <c r="AB15" s="123">
        <v>0</v>
      </c>
      <c r="AC15" s="123">
        <v>6</v>
      </c>
      <c r="AZ15" s="123">
        <v>1</v>
      </c>
      <c r="BA15" s="123">
        <f>IF(AZ15=1,G15,0)</f>
        <v>0</v>
      </c>
      <c r="BB15" s="123">
        <f>IF(AZ15=2,G15,0)</f>
        <v>0</v>
      </c>
      <c r="BC15" s="123">
        <f>IF(AZ15=3,G15,0)</f>
        <v>0</v>
      </c>
      <c r="BD15" s="123">
        <f>IF(AZ15=4,G15,0)</f>
        <v>0</v>
      </c>
      <c r="BE15" s="123">
        <f>IF(AZ15=5,G15,0)</f>
        <v>0</v>
      </c>
      <c r="CZ15" s="123">
        <v>1.83024</v>
      </c>
    </row>
    <row r="16" spans="1:15" ht="12.75">
      <c r="A16" s="157"/>
      <c r="B16" s="158"/>
      <c r="C16" s="198" t="s">
        <v>87</v>
      </c>
      <c r="D16" s="199"/>
      <c r="E16" s="159">
        <v>0.3038</v>
      </c>
      <c r="F16" s="160"/>
      <c r="G16" s="161"/>
      <c r="M16" s="162" t="s">
        <v>87</v>
      </c>
      <c r="O16" s="150"/>
    </row>
    <row r="17" spans="1:104" ht="22.5">
      <c r="A17" s="151">
        <v>7</v>
      </c>
      <c r="B17" s="152" t="s">
        <v>88</v>
      </c>
      <c r="C17" s="153" t="s">
        <v>89</v>
      </c>
      <c r="D17" s="154" t="s">
        <v>90</v>
      </c>
      <c r="E17" s="155">
        <v>4.5</v>
      </c>
      <c r="F17" s="155"/>
      <c r="G17" s="156">
        <f>E17*F17</f>
        <v>0</v>
      </c>
      <c r="O17" s="150">
        <v>2</v>
      </c>
      <c r="AA17" s="123">
        <v>12</v>
      </c>
      <c r="AB17" s="123">
        <v>0</v>
      </c>
      <c r="AC17" s="123">
        <v>7</v>
      </c>
      <c r="AZ17" s="123">
        <v>1</v>
      </c>
      <c r="BA17" s="123">
        <f>IF(AZ17=1,G17,0)</f>
        <v>0</v>
      </c>
      <c r="BB17" s="123">
        <f>IF(AZ17=2,G17,0)</f>
        <v>0</v>
      </c>
      <c r="BC17" s="123">
        <f>IF(AZ17=3,G17,0)</f>
        <v>0</v>
      </c>
      <c r="BD17" s="123">
        <f>IF(AZ17=4,G17,0)</f>
        <v>0</v>
      </c>
      <c r="BE17" s="123">
        <f>IF(AZ17=5,G17,0)</f>
        <v>0</v>
      </c>
      <c r="CZ17" s="123">
        <v>0.01819</v>
      </c>
    </row>
    <row r="18" spans="1:57" ht="12.75">
      <c r="A18" s="163"/>
      <c r="B18" s="164" t="s">
        <v>67</v>
      </c>
      <c r="C18" s="165" t="str">
        <f>CONCATENATE(B7," ",C7)</f>
        <v>3 Svislé a kompletní konstrukce</v>
      </c>
      <c r="D18" s="163"/>
      <c r="E18" s="166"/>
      <c r="F18" s="166"/>
      <c r="G18" s="167">
        <f>SUM(G7:G17)</f>
        <v>0</v>
      </c>
      <c r="O18" s="150">
        <v>4</v>
      </c>
      <c r="BA18" s="168">
        <f>SUM(BA7:BA17)</f>
        <v>0</v>
      </c>
      <c r="BB18" s="168">
        <f>SUM(BB7:BB17)</f>
        <v>0</v>
      </c>
      <c r="BC18" s="168">
        <f>SUM(BC7:BC17)</f>
        <v>0</v>
      </c>
      <c r="BD18" s="168">
        <f>SUM(BD7:BD17)</f>
        <v>0</v>
      </c>
      <c r="BE18" s="168">
        <f>SUM(BE7:BE17)</f>
        <v>0</v>
      </c>
    </row>
    <row r="19" spans="1:15" ht="12.75">
      <c r="A19" s="143" t="s">
        <v>65</v>
      </c>
      <c r="B19" s="144" t="s">
        <v>91</v>
      </c>
      <c r="C19" s="145" t="s">
        <v>92</v>
      </c>
      <c r="D19" s="146"/>
      <c r="E19" s="147"/>
      <c r="F19" s="147"/>
      <c r="G19" s="148"/>
      <c r="H19" s="149"/>
      <c r="I19" s="149"/>
      <c r="O19" s="150">
        <v>1</v>
      </c>
    </row>
    <row r="20" spans="1:104" ht="12.75">
      <c r="A20" s="151">
        <v>8</v>
      </c>
      <c r="B20" s="152" t="s">
        <v>93</v>
      </c>
      <c r="C20" s="153" t="s">
        <v>94</v>
      </c>
      <c r="D20" s="154" t="s">
        <v>72</v>
      </c>
      <c r="E20" s="155">
        <v>5.22</v>
      </c>
      <c r="F20" s="155"/>
      <c r="G20" s="156">
        <f>E20*F20</f>
        <v>0</v>
      </c>
      <c r="O20" s="150">
        <v>2</v>
      </c>
      <c r="AA20" s="123">
        <v>12</v>
      </c>
      <c r="AB20" s="123">
        <v>0</v>
      </c>
      <c r="AC20" s="123">
        <v>8</v>
      </c>
      <c r="AZ20" s="123">
        <v>1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0.005</v>
      </c>
    </row>
    <row r="21" spans="1:15" ht="12.75">
      <c r="A21" s="157"/>
      <c r="B21" s="158"/>
      <c r="C21" s="198" t="s">
        <v>95</v>
      </c>
      <c r="D21" s="199"/>
      <c r="E21" s="159">
        <v>5.22</v>
      </c>
      <c r="F21" s="160"/>
      <c r="G21" s="161"/>
      <c r="M21" s="162" t="s">
        <v>95</v>
      </c>
      <c r="O21" s="150"/>
    </row>
    <row r="22" spans="1:104" ht="12.75">
      <c r="A22" s="151">
        <v>9</v>
      </c>
      <c r="B22" s="152" t="s">
        <v>96</v>
      </c>
      <c r="C22" s="153" t="s">
        <v>97</v>
      </c>
      <c r="D22" s="154" t="s">
        <v>72</v>
      </c>
      <c r="E22" s="155">
        <v>5.22</v>
      </c>
      <c r="F22" s="155"/>
      <c r="G22" s="156">
        <f>E22*F22</f>
        <v>0</v>
      </c>
      <c r="O22" s="150">
        <v>2</v>
      </c>
      <c r="AA22" s="123">
        <v>12</v>
      </c>
      <c r="AB22" s="123">
        <v>0</v>
      </c>
      <c r="AC22" s="123">
        <v>9</v>
      </c>
      <c r="AZ22" s="123">
        <v>1</v>
      </c>
      <c r="BA22" s="123">
        <f>IF(AZ22=1,G22,0)</f>
        <v>0</v>
      </c>
      <c r="BB22" s="123">
        <f>IF(AZ22=2,G22,0)</f>
        <v>0</v>
      </c>
      <c r="BC22" s="123">
        <f>IF(AZ22=3,G22,0)</f>
        <v>0</v>
      </c>
      <c r="BD22" s="123">
        <f>IF(AZ22=4,G22,0)</f>
        <v>0</v>
      </c>
      <c r="BE22" s="123">
        <f>IF(AZ22=5,G22,0)</f>
        <v>0</v>
      </c>
      <c r="CZ22" s="123">
        <v>0.035</v>
      </c>
    </row>
    <row r="23" spans="1:104" ht="12.75">
      <c r="A23" s="151">
        <v>10</v>
      </c>
      <c r="B23" s="152" t="s">
        <v>98</v>
      </c>
      <c r="C23" s="153" t="s">
        <v>99</v>
      </c>
      <c r="D23" s="154" t="s">
        <v>72</v>
      </c>
      <c r="E23" s="155">
        <v>5.22</v>
      </c>
      <c r="F23" s="155"/>
      <c r="G23" s="156">
        <f>E23*F23</f>
        <v>0</v>
      </c>
      <c r="O23" s="150">
        <v>2</v>
      </c>
      <c r="AA23" s="123">
        <v>12</v>
      </c>
      <c r="AB23" s="123">
        <v>0</v>
      </c>
      <c r="AC23" s="123">
        <v>10</v>
      </c>
      <c r="AZ23" s="123">
        <v>1</v>
      </c>
      <c r="BA23" s="123">
        <f>IF(AZ23=1,G23,0)</f>
        <v>0</v>
      </c>
      <c r="BB23" s="123">
        <f>IF(AZ23=2,G23,0)</f>
        <v>0</v>
      </c>
      <c r="BC23" s="123">
        <f>IF(AZ23=3,G23,0)</f>
        <v>0</v>
      </c>
      <c r="BD23" s="123">
        <f>IF(AZ23=4,G23,0)</f>
        <v>0</v>
      </c>
      <c r="BE23" s="123">
        <f>IF(AZ23=5,G23,0)</f>
        <v>0</v>
      </c>
      <c r="CZ23" s="123">
        <v>0.0025</v>
      </c>
    </row>
    <row r="24" spans="1:57" ht="12.75">
      <c r="A24" s="163"/>
      <c r="B24" s="164" t="s">
        <v>67</v>
      </c>
      <c r="C24" s="165" t="str">
        <f>CONCATENATE(B19," ",C19)</f>
        <v>60 Úpravy povrchů, omítky</v>
      </c>
      <c r="D24" s="163"/>
      <c r="E24" s="166"/>
      <c r="F24" s="166"/>
      <c r="G24" s="167">
        <f>SUM(G19:G23)</f>
        <v>0</v>
      </c>
      <c r="O24" s="150">
        <v>4</v>
      </c>
      <c r="BA24" s="168">
        <f>SUM(BA19:BA23)</f>
        <v>0</v>
      </c>
      <c r="BB24" s="168">
        <f>SUM(BB19:BB23)</f>
        <v>0</v>
      </c>
      <c r="BC24" s="168">
        <f>SUM(BC19:BC23)</f>
        <v>0</v>
      </c>
      <c r="BD24" s="168">
        <f>SUM(BD19:BD23)</f>
        <v>0</v>
      </c>
      <c r="BE24" s="168">
        <f>SUM(BE19:BE23)</f>
        <v>0</v>
      </c>
    </row>
    <row r="25" spans="1:15" ht="12.75">
      <c r="A25" s="143" t="s">
        <v>65</v>
      </c>
      <c r="B25" s="144" t="s">
        <v>100</v>
      </c>
      <c r="C25" s="145" t="s">
        <v>101</v>
      </c>
      <c r="D25" s="146"/>
      <c r="E25" s="147"/>
      <c r="F25" s="147"/>
      <c r="G25" s="148"/>
      <c r="H25" s="149"/>
      <c r="I25" s="149"/>
      <c r="O25" s="150">
        <v>1</v>
      </c>
    </row>
    <row r="26" spans="1:104" ht="12.75">
      <c r="A26" s="151">
        <v>11</v>
      </c>
      <c r="B26" s="152" t="s">
        <v>102</v>
      </c>
      <c r="C26" s="153" t="s">
        <v>103</v>
      </c>
      <c r="D26" s="154" t="s">
        <v>72</v>
      </c>
      <c r="E26" s="155">
        <v>509.1908</v>
      </c>
      <c r="F26" s="155"/>
      <c r="G26" s="156">
        <f>E26*F26</f>
        <v>0</v>
      </c>
      <c r="O26" s="150">
        <v>2</v>
      </c>
      <c r="AA26" s="123">
        <v>12</v>
      </c>
      <c r="AB26" s="123">
        <v>0</v>
      </c>
      <c r="AC26" s="123">
        <v>11</v>
      </c>
      <c r="AZ26" s="123">
        <v>1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0.01838</v>
      </c>
    </row>
    <row r="27" spans="1:15" ht="12.75">
      <c r="A27" s="157"/>
      <c r="B27" s="158"/>
      <c r="C27" s="198" t="s">
        <v>104</v>
      </c>
      <c r="D27" s="199"/>
      <c r="E27" s="159">
        <v>0</v>
      </c>
      <c r="F27" s="160"/>
      <c r="G27" s="161"/>
      <c r="M27" s="162" t="s">
        <v>104</v>
      </c>
      <c r="O27" s="150"/>
    </row>
    <row r="28" spans="1:15" ht="12.75">
      <c r="A28" s="157"/>
      <c r="B28" s="158"/>
      <c r="C28" s="198" t="s">
        <v>105</v>
      </c>
      <c r="D28" s="199"/>
      <c r="E28" s="159">
        <v>355.76</v>
      </c>
      <c r="F28" s="160"/>
      <c r="G28" s="161"/>
      <c r="M28" s="162" t="s">
        <v>105</v>
      </c>
      <c r="O28" s="150"/>
    </row>
    <row r="29" spans="1:15" ht="12.75">
      <c r="A29" s="157"/>
      <c r="B29" s="158"/>
      <c r="C29" s="198" t="s">
        <v>106</v>
      </c>
      <c r="D29" s="199"/>
      <c r="E29" s="159">
        <v>0</v>
      </c>
      <c r="F29" s="160"/>
      <c r="G29" s="161"/>
      <c r="M29" s="162" t="s">
        <v>106</v>
      </c>
      <c r="O29" s="150"/>
    </row>
    <row r="30" spans="1:15" ht="12.75">
      <c r="A30" s="157"/>
      <c r="B30" s="158"/>
      <c r="C30" s="198" t="s">
        <v>107</v>
      </c>
      <c r="D30" s="199"/>
      <c r="E30" s="159">
        <v>138.6</v>
      </c>
      <c r="F30" s="160"/>
      <c r="G30" s="161"/>
      <c r="M30" s="162" t="s">
        <v>107</v>
      </c>
      <c r="O30" s="150"/>
    </row>
    <row r="31" spans="1:15" ht="12.75">
      <c r="A31" s="157"/>
      <c r="B31" s="158"/>
      <c r="C31" s="198" t="s">
        <v>108</v>
      </c>
      <c r="D31" s="199"/>
      <c r="E31" s="159">
        <v>0</v>
      </c>
      <c r="F31" s="160"/>
      <c r="G31" s="161"/>
      <c r="M31" s="162" t="s">
        <v>108</v>
      </c>
      <c r="O31" s="150"/>
    </row>
    <row r="32" spans="1:15" ht="12.75">
      <c r="A32" s="157"/>
      <c r="B32" s="158"/>
      <c r="C32" s="198" t="s">
        <v>109</v>
      </c>
      <c r="D32" s="199"/>
      <c r="E32" s="159">
        <v>14.8308</v>
      </c>
      <c r="F32" s="160"/>
      <c r="G32" s="161"/>
      <c r="M32" s="162" t="s">
        <v>109</v>
      </c>
      <c r="O32" s="150"/>
    </row>
    <row r="33" spans="1:104" ht="12.75">
      <c r="A33" s="151">
        <v>12</v>
      </c>
      <c r="B33" s="152" t="s">
        <v>110</v>
      </c>
      <c r="C33" s="153" t="s">
        <v>111</v>
      </c>
      <c r="D33" s="154" t="s">
        <v>72</v>
      </c>
      <c r="E33" s="155">
        <v>15275.724</v>
      </c>
      <c r="F33" s="155"/>
      <c r="G33" s="156">
        <f>E33*F33</f>
        <v>0</v>
      </c>
      <c r="O33" s="150">
        <v>2</v>
      </c>
      <c r="AA33" s="123">
        <v>12</v>
      </c>
      <c r="AB33" s="123">
        <v>0</v>
      </c>
      <c r="AC33" s="123">
        <v>12</v>
      </c>
      <c r="AZ33" s="123">
        <v>1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</v>
      </c>
    </row>
    <row r="34" spans="1:15" ht="12.75">
      <c r="A34" s="157"/>
      <c r="B34" s="158"/>
      <c r="C34" s="198" t="s">
        <v>112</v>
      </c>
      <c r="D34" s="199"/>
      <c r="E34" s="159">
        <v>15275.724</v>
      </c>
      <c r="F34" s="160"/>
      <c r="G34" s="161"/>
      <c r="M34" s="162" t="s">
        <v>112</v>
      </c>
      <c r="O34" s="150"/>
    </row>
    <row r="35" spans="1:104" ht="12.75">
      <c r="A35" s="151">
        <v>13</v>
      </c>
      <c r="B35" s="152" t="s">
        <v>113</v>
      </c>
      <c r="C35" s="153" t="s">
        <v>114</v>
      </c>
      <c r="D35" s="154" t="s">
        <v>72</v>
      </c>
      <c r="E35" s="155">
        <v>509.1908</v>
      </c>
      <c r="F35" s="155"/>
      <c r="G35" s="156">
        <f>E35*F35</f>
        <v>0</v>
      </c>
      <c r="O35" s="150">
        <v>2</v>
      </c>
      <c r="AA35" s="123">
        <v>12</v>
      </c>
      <c r="AB35" s="123">
        <v>0</v>
      </c>
      <c r="AC35" s="123">
        <v>13</v>
      </c>
      <c r="AZ35" s="123">
        <v>1</v>
      </c>
      <c r="BA35" s="123">
        <f>IF(AZ35=1,G35,0)</f>
        <v>0</v>
      </c>
      <c r="BB35" s="123">
        <f>IF(AZ35=2,G35,0)</f>
        <v>0</v>
      </c>
      <c r="BC35" s="123">
        <f>IF(AZ35=3,G35,0)</f>
        <v>0</v>
      </c>
      <c r="BD35" s="123">
        <f>IF(AZ35=4,G35,0)</f>
        <v>0</v>
      </c>
      <c r="BE35" s="123">
        <f>IF(AZ35=5,G35,0)</f>
        <v>0</v>
      </c>
      <c r="CZ35" s="123">
        <v>0</v>
      </c>
    </row>
    <row r="36" spans="1:104" ht="12.75">
      <c r="A36" s="151">
        <v>14</v>
      </c>
      <c r="B36" s="152" t="s">
        <v>115</v>
      </c>
      <c r="C36" s="153" t="s">
        <v>116</v>
      </c>
      <c r="D36" s="154" t="s">
        <v>72</v>
      </c>
      <c r="E36" s="155">
        <v>4</v>
      </c>
      <c r="F36" s="155"/>
      <c r="G36" s="156">
        <f>E36*F36</f>
        <v>0</v>
      </c>
      <c r="O36" s="150">
        <v>2</v>
      </c>
      <c r="AA36" s="123">
        <v>12</v>
      </c>
      <c r="AB36" s="123">
        <v>0</v>
      </c>
      <c r="AC36" s="123">
        <v>14</v>
      </c>
      <c r="AZ36" s="123">
        <v>1</v>
      </c>
      <c r="BA36" s="123">
        <f>IF(AZ36=1,G36,0)</f>
        <v>0</v>
      </c>
      <c r="BB36" s="123">
        <f>IF(AZ36=2,G36,0)</f>
        <v>0</v>
      </c>
      <c r="BC36" s="123">
        <f>IF(AZ36=3,G36,0)</f>
        <v>0</v>
      </c>
      <c r="BD36" s="123">
        <f>IF(AZ36=4,G36,0)</f>
        <v>0</v>
      </c>
      <c r="BE36" s="123">
        <f>IF(AZ36=5,G36,0)</f>
        <v>0</v>
      </c>
      <c r="CZ36" s="123">
        <v>0.00158</v>
      </c>
    </row>
    <row r="37" spans="1:57" ht="12.75">
      <c r="A37" s="163"/>
      <c r="B37" s="164" t="s">
        <v>67</v>
      </c>
      <c r="C37" s="165" t="str">
        <f>CONCATENATE(B25," ",C25)</f>
        <v>94 Lešení a stavební výtahy</v>
      </c>
      <c r="D37" s="163"/>
      <c r="E37" s="166"/>
      <c r="F37" s="166"/>
      <c r="G37" s="167">
        <f>SUM(G25:G36)</f>
        <v>0</v>
      </c>
      <c r="O37" s="150">
        <v>4</v>
      </c>
      <c r="BA37" s="168">
        <f>SUM(BA25:BA36)</f>
        <v>0</v>
      </c>
      <c r="BB37" s="168">
        <f>SUM(BB25:BB36)</f>
        <v>0</v>
      </c>
      <c r="BC37" s="168">
        <f>SUM(BC25:BC36)</f>
        <v>0</v>
      </c>
      <c r="BD37" s="168">
        <f>SUM(BD25:BD36)</f>
        <v>0</v>
      </c>
      <c r="BE37" s="168">
        <f>SUM(BE25:BE36)</f>
        <v>0</v>
      </c>
    </row>
    <row r="38" spans="1:15" ht="12.75">
      <c r="A38" s="143" t="s">
        <v>65</v>
      </c>
      <c r="B38" s="144" t="s">
        <v>117</v>
      </c>
      <c r="C38" s="145" t="s">
        <v>118</v>
      </c>
      <c r="D38" s="146"/>
      <c r="E38" s="147"/>
      <c r="F38" s="147"/>
      <c r="G38" s="148"/>
      <c r="H38" s="149"/>
      <c r="I38" s="149"/>
      <c r="O38" s="150">
        <v>1</v>
      </c>
    </row>
    <row r="39" spans="1:104" ht="12.75">
      <c r="A39" s="151">
        <v>15</v>
      </c>
      <c r="B39" s="152" t="s">
        <v>119</v>
      </c>
      <c r="C39" s="153" t="s">
        <v>120</v>
      </c>
      <c r="D39" s="154" t="s">
        <v>72</v>
      </c>
      <c r="E39" s="155">
        <v>152.1</v>
      </c>
      <c r="F39" s="155"/>
      <c r="G39" s="156">
        <f>E39*F39</f>
        <v>0</v>
      </c>
      <c r="O39" s="150">
        <v>2</v>
      </c>
      <c r="AA39" s="123">
        <v>12</v>
      </c>
      <c r="AB39" s="123">
        <v>0</v>
      </c>
      <c r="AC39" s="123">
        <v>15</v>
      </c>
      <c r="AZ39" s="123">
        <v>1</v>
      </c>
      <c r="BA39" s="123">
        <f>IF(AZ39=1,G39,0)</f>
        <v>0</v>
      </c>
      <c r="BB39" s="123">
        <f>IF(AZ39=2,G39,0)</f>
        <v>0</v>
      </c>
      <c r="BC39" s="123">
        <f>IF(AZ39=3,G39,0)</f>
        <v>0</v>
      </c>
      <c r="BD39" s="123">
        <f>IF(AZ39=4,G39,0)</f>
        <v>0</v>
      </c>
      <c r="BE39" s="123">
        <f>IF(AZ39=5,G39,0)</f>
        <v>0</v>
      </c>
      <c r="CZ39" s="123">
        <v>0</v>
      </c>
    </row>
    <row r="40" spans="1:15" ht="12.75">
      <c r="A40" s="157"/>
      <c r="B40" s="158"/>
      <c r="C40" s="198" t="s">
        <v>121</v>
      </c>
      <c r="D40" s="199"/>
      <c r="E40" s="159">
        <v>152.1</v>
      </c>
      <c r="F40" s="160"/>
      <c r="G40" s="161"/>
      <c r="M40" s="162" t="s">
        <v>121</v>
      </c>
      <c r="O40" s="150"/>
    </row>
    <row r="41" spans="1:57" ht="12.75">
      <c r="A41" s="163"/>
      <c r="B41" s="164" t="s">
        <v>67</v>
      </c>
      <c r="C41" s="165" t="str">
        <f>CONCATENATE(B38," ",C38)</f>
        <v>95 Dokončovací kce na pozem.stav.</v>
      </c>
      <c r="D41" s="163"/>
      <c r="E41" s="166"/>
      <c r="F41" s="166"/>
      <c r="G41" s="167">
        <f>SUM(G38:G40)</f>
        <v>0</v>
      </c>
      <c r="O41" s="150">
        <v>4</v>
      </c>
      <c r="BA41" s="168">
        <f>SUM(BA38:BA40)</f>
        <v>0</v>
      </c>
      <c r="BB41" s="168">
        <f>SUM(BB38:BB40)</f>
        <v>0</v>
      </c>
      <c r="BC41" s="168">
        <f>SUM(BC38:BC40)</f>
        <v>0</v>
      </c>
      <c r="BD41" s="168">
        <f>SUM(BD38:BD40)</f>
        <v>0</v>
      </c>
      <c r="BE41" s="168">
        <f>SUM(BE38:BE40)</f>
        <v>0</v>
      </c>
    </row>
    <row r="42" spans="1:15" ht="12.75">
      <c r="A42" s="143" t="s">
        <v>65</v>
      </c>
      <c r="B42" s="144" t="s">
        <v>122</v>
      </c>
      <c r="C42" s="145" t="s">
        <v>123</v>
      </c>
      <c r="D42" s="146"/>
      <c r="E42" s="147"/>
      <c r="F42" s="147"/>
      <c r="G42" s="148"/>
      <c r="H42" s="149"/>
      <c r="I42" s="149"/>
      <c r="O42" s="150">
        <v>1</v>
      </c>
    </row>
    <row r="43" spans="1:104" ht="12.75">
      <c r="A43" s="151">
        <v>16</v>
      </c>
      <c r="B43" s="152" t="s">
        <v>124</v>
      </c>
      <c r="C43" s="153" t="s">
        <v>125</v>
      </c>
      <c r="D43" s="154" t="s">
        <v>83</v>
      </c>
      <c r="E43" s="155">
        <v>0.224</v>
      </c>
      <c r="F43" s="155"/>
      <c r="G43" s="156">
        <f>E43*F43</f>
        <v>0</v>
      </c>
      <c r="O43" s="150">
        <v>2</v>
      </c>
      <c r="AA43" s="123">
        <v>12</v>
      </c>
      <c r="AB43" s="123">
        <v>0</v>
      </c>
      <c r="AC43" s="123">
        <v>16</v>
      </c>
      <c r="AZ43" s="123">
        <v>1</v>
      </c>
      <c r="BA43" s="123">
        <f>IF(AZ43=1,G43,0)</f>
        <v>0</v>
      </c>
      <c r="BB43" s="123">
        <f>IF(AZ43=2,G43,0)</f>
        <v>0</v>
      </c>
      <c r="BC43" s="123">
        <f>IF(AZ43=3,G43,0)</f>
        <v>0</v>
      </c>
      <c r="BD43" s="123">
        <f>IF(AZ43=4,G43,0)</f>
        <v>0</v>
      </c>
      <c r="BE43" s="123">
        <f>IF(AZ43=5,G43,0)</f>
        <v>0</v>
      </c>
      <c r="CZ43" s="123">
        <v>0.00147</v>
      </c>
    </row>
    <row r="44" spans="1:15" ht="12.75">
      <c r="A44" s="157"/>
      <c r="B44" s="158"/>
      <c r="C44" s="198" t="s">
        <v>126</v>
      </c>
      <c r="D44" s="199"/>
      <c r="E44" s="159">
        <v>0.224</v>
      </c>
      <c r="F44" s="160"/>
      <c r="G44" s="161"/>
      <c r="M44" s="162" t="s">
        <v>126</v>
      </c>
      <c r="O44" s="150"/>
    </row>
    <row r="45" spans="1:104" ht="12.75">
      <c r="A45" s="151">
        <v>17</v>
      </c>
      <c r="B45" s="152" t="s">
        <v>127</v>
      </c>
      <c r="C45" s="153" t="s">
        <v>128</v>
      </c>
      <c r="D45" s="154" t="s">
        <v>83</v>
      </c>
      <c r="E45" s="155">
        <v>0.9113</v>
      </c>
      <c r="F45" s="155"/>
      <c r="G45" s="156">
        <f>E45*F45</f>
        <v>0</v>
      </c>
      <c r="O45" s="150">
        <v>2</v>
      </c>
      <c r="AA45" s="123">
        <v>12</v>
      </c>
      <c r="AB45" s="123">
        <v>0</v>
      </c>
      <c r="AC45" s="123">
        <v>17</v>
      </c>
      <c r="AZ45" s="123">
        <v>1</v>
      </c>
      <c r="BA45" s="123">
        <f>IF(AZ45=1,G45,0)</f>
        <v>0</v>
      </c>
      <c r="BB45" s="123">
        <f>IF(AZ45=2,G45,0)</f>
        <v>0</v>
      </c>
      <c r="BC45" s="123">
        <f>IF(AZ45=3,G45,0)</f>
        <v>0</v>
      </c>
      <c r="BD45" s="123">
        <f>IF(AZ45=4,G45,0)</f>
        <v>0</v>
      </c>
      <c r="BE45" s="123">
        <f>IF(AZ45=5,G45,0)</f>
        <v>0</v>
      </c>
      <c r="CZ45" s="123">
        <v>0</v>
      </c>
    </row>
    <row r="46" spans="1:15" ht="12.75">
      <c r="A46" s="157"/>
      <c r="B46" s="158"/>
      <c r="C46" s="198" t="s">
        <v>129</v>
      </c>
      <c r="D46" s="199"/>
      <c r="E46" s="159">
        <v>0.9113</v>
      </c>
      <c r="F46" s="160"/>
      <c r="G46" s="161"/>
      <c r="M46" s="162" t="s">
        <v>129</v>
      </c>
      <c r="O46" s="150"/>
    </row>
    <row r="47" spans="1:104" ht="12.75">
      <c r="A47" s="151">
        <v>18</v>
      </c>
      <c r="B47" s="152" t="s">
        <v>130</v>
      </c>
      <c r="C47" s="153" t="s">
        <v>131</v>
      </c>
      <c r="D47" s="154" t="s">
        <v>76</v>
      </c>
      <c r="E47" s="155">
        <v>10.09</v>
      </c>
      <c r="F47" s="155"/>
      <c r="G47" s="156">
        <f>E47*F47</f>
        <v>0</v>
      </c>
      <c r="O47" s="150">
        <v>2</v>
      </c>
      <c r="AA47" s="123">
        <v>12</v>
      </c>
      <c r="AB47" s="123">
        <v>0</v>
      </c>
      <c r="AC47" s="123">
        <v>18</v>
      </c>
      <c r="AZ47" s="123">
        <v>1</v>
      </c>
      <c r="BA47" s="123">
        <f>IF(AZ47=1,G47,0)</f>
        <v>0</v>
      </c>
      <c r="BB47" s="123">
        <f>IF(AZ47=2,G47,0)</f>
        <v>0</v>
      </c>
      <c r="BC47" s="123">
        <f>IF(AZ47=3,G47,0)</f>
        <v>0</v>
      </c>
      <c r="BD47" s="123">
        <f>IF(AZ47=4,G47,0)</f>
        <v>0</v>
      </c>
      <c r="BE47" s="123">
        <f>IF(AZ47=5,G47,0)</f>
        <v>0</v>
      </c>
      <c r="CZ47" s="123">
        <v>0</v>
      </c>
    </row>
    <row r="48" spans="1:15" ht="12.75">
      <c r="A48" s="157"/>
      <c r="B48" s="158"/>
      <c r="C48" s="198" t="s">
        <v>132</v>
      </c>
      <c r="D48" s="199"/>
      <c r="E48" s="159">
        <v>10.09</v>
      </c>
      <c r="F48" s="160"/>
      <c r="G48" s="161"/>
      <c r="M48" s="162" t="s">
        <v>132</v>
      </c>
      <c r="O48" s="150"/>
    </row>
    <row r="49" spans="1:104" ht="12.75">
      <c r="A49" s="151">
        <v>19</v>
      </c>
      <c r="B49" s="152" t="s">
        <v>133</v>
      </c>
      <c r="C49" s="153" t="s">
        <v>134</v>
      </c>
      <c r="D49" s="154" t="s">
        <v>76</v>
      </c>
      <c r="E49" s="155">
        <v>20.18</v>
      </c>
      <c r="F49" s="155"/>
      <c r="G49" s="156">
        <f>E49*F49</f>
        <v>0</v>
      </c>
      <c r="O49" s="150">
        <v>2</v>
      </c>
      <c r="AA49" s="123">
        <v>12</v>
      </c>
      <c r="AB49" s="123">
        <v>0</v>
      </c>
      <c r="AC49" s="123">
        <v>19</v>
      </c>
      <c r="AZ49" s="123">
        <v>1</v>
      </c>
      <c r="BA49" s="123">
        <f>IF(AZ49=1,G49,0)</f>
        <v>0</v>
      </c>
      <c r="BB49" s="123">
        <f>IF(AZ49=2,G49,0)</f>
        <v>0</v>
      </c>
      <c r="BC49" s="123">
        <f>IF(AZ49=3,G49,0)</f>
        <v>0</v>
      </c>
      <c r="BD49" s="123">
        <f>IF(AZ49=4,G49,0)</f>
        <v>0</v>
      </c>
      <c r="BE49" s="123">
        <f>IF(AZ49=5,G49,0)</f>
        <v>0</v>
      </c>
      <c r="CZ49" s="123">
        <v>0</v>
      </c>
    </row>
    <row r="50" spans="1:15" ht="12.75">
      <c r="A50" s="157"/>
      <c r="B50" s="158"/>
      <c r="C50" s="198" t="s">
        <v>135</v>
      </c>
      <c r="D50" s="199"/>
      <c r="E50" s="159">
        <v>20.18</v>
      </c>
      <c r="F50" s="160"/>
      <c r="G50" s="161"/>
      <c r="M50" s="162" t="s">
        <v>135</v>
      </c>
      <c r="O50" s="150"/>
    </row>
    <row r="51" spans="1:104" ht="12.75">
      <c r="A51" s="151">
        <v>20</v>
      </c>
      <c r="B51" s="152" t="s">
        <v>136</v>
      </c>
      <c r="C51" s="153" t="s">
        <v>137</v>
      </c>
      <c r="D51" s="154" t="s">
        <v>76</v>
      </c>
      <c r="E51" s="155">
        <v>10.09</v>
      </c>
      <c r="F51" s="155"/>
      <c r="G51" s="156">
        <f>E51*F51</f>
        <v>0</v>
      </c>
      <c r="O51" s="150">
        <v>2</v>
      </c>
      <c r="AA51" s="123">
        <v>12</v>
      </c>
      <c r="AB51" s="123">
        <v>0</v>
      </c>
      <c r="AC51" s="123">
        <v>20</v>
      </c>
      <c r="AZ51" s="123">
        <v>1</v>
      </c>
      <c r="BA51" s="123">
        <f>IF(AZ51=1,G51,0)</f>
        <v>0</v>
      </c>
      <c r="BB51" s="123">
        <f>IF(AZ51=2,G51,0)</f>
        <v>0</v>
      </c>
      <c r="BC51" s="123">
        <f>IF(AZ51=3,G51,0)</f>
        <v>0</v>
      </c>
      <c r="BD51" s="123">
        <f>IF(AZ51=4,G51,0)</f>
        <v>0</v>
      </c>
      <c r="BE51" s="123">
        <f>IF(AZ51=5,G51,0)</f>
        <v>0</v>
      </c>
      <c r="CZ51" s="123">
        <v>0</v>
      </c>
    </row>
    <row r="52" spans="1:104" ht="12.75">
      <c r="A52" s="151">
        <v>21</v>
      </c>
      <c r="B52" s="152" t="s">
        <v>138</v>
      </c>
      <c r="C52" s="153" t="s">
        <v>139</v>
      </c>
      <c r="D52" s="154" t="s">
        <v>76</v>
      </c>
      <c r="E52" s="155">
        <v>191.71</v>
      </c>
      <c r="F52" s="155"/>
      <c r="G52" s="156">
        <f>E52*F52</f>
        <v>0</v>
      </c>
      <c r="O52" s="150">
        <v>2</v>
      </c>
      <c r="AA52" s="123">
        <v>12</v>
      </c>
      <c r="AB52" s="123">
        <v>0</v>
      </c>
      <c r="AC52" s="123">
        <v>21</v>
      </c>
      <c r="AZ52" s="123">
        <v>1</v>
      </c>
      <c r="BA52" s="123">
        <f>IF(AZ52=1,G52,0)</f>
        <v>0</v>
      </c>
      <c r="BB52" s="123">
        <f>IF(AZ52=2,G52,0)</f>
        <v>0</v>
      </c>
      <c r="BC52" s="123">
        <f>IF(AZ52=3,G52,0)</f>
        <v>0</v>
      </c>
      <c r="BD52" s="123">
        <f>IF(AZ52=4,G52,0)</f>
        <v>0</v>
      </c>
      <c r="BE52" s="123">
        <f>IF(AZ52=5,G52,0)</f>
        <v>0</v>
      </c>
      <c r="CZ52" s="123">
        <v>0</v>
      </c>
    </row>
    <row r="53" spans="1:15" ht="12.75">
      <c r="A53" s="157"/>
      <c r="B53" s="158"/>
      <c r="C53" s="198" t="s">
        <v>140</v>
      </c>
      <c r="D53" s="199"/>
      <c r="E53" s="159">
        <v>191.71</v>
      </c>
      <c r="F53" s="160"/>
      <c r="G53" s="161"/>
      <c r="M53" s="162" t="s">
        <v>140</v>
      </c>
      <c r="O53" s="150"/>
    </row>
    <row r="54" spans="1:104" ht="12.75">
      <c r="A54" s="151">
        <v>22</v>
      </c>
      <c r="B54" s="152" t="s">
        <v>141</v>
      </c>
      <c r="C54" s="153" t="s">
        <v>142</v>
      </c>
      <c r="D54" s="154" t="s">
        <v>76</v>
      </c>
      <c r="E54" s="155">
        <v>10.09</v>
      </c>
      <c r="F54" s="155"/>
      <c r="G54" s="156">
        <f>E54*F54</f>
        <v>0</v>
      </c>
      <c r="O54" s="150">
        <v>2</v>
      </c>
      <c r="AA54" s="123">
        <v>12</v>
      </c>
      <c r="AB54" s="123">
        <v>0</v>
      </c>
      <c r="AC54" s="123">
        <v>22</v>
      </c>
      <c r="AZ54" s="123">
        <v>1</v>
      </c>
      <c r="BA54" s="123">
        <f>IF(AZ54=1,G54,0)</f>
        <v>0</v>
      </c>
      <c r="BB54" s="123">
        <f>IF(AZ54=2,G54,0)</f>
        <v>0</v>
      </c>
      <c r="BC54" s="123">
        <f>IF(AZ54=3,G54,0)</f>
        <v>0</v>
      </c>
      <c r="BD54" s="123">
        <f>IF(AZ54=4,G54,0)</f>
        <v>0</v>
      </c>
      <c r="BE54" s="123">
        <f>IF(AZ54=5,G54,0)</f>
        <v>0</v>
      </c>
      <c r="CZ54" s="123">
        <v>0</v>
      </c>
    </row>
    <row r="55" spans="1:57" ht="12.75">
      <c r="A55" s="163"/>
      <c r="B55" s="164" t="s">
        <v>67</v>
      </c>
      <c r="C55" s="165" t="str">
        <f>CONCATENATE(B42," ",C42)</f>
        <v>96 Bourání konstrukcí</v>
      </c>
      <c r="D55" s="163"/>
      <c r="E55" s="166"/>
      <c r="F55" s="166"/>
      <c r="G55" s="167">
        <f>SUM(G42:G54)</f>
        <v>0</v>
      </c>
      <c r="O55" s="150">
        <v>4</v>
      </c>
      <c r="BA55" s="168">
        <f>SUM(BA42:BA54)</f>
        <v>0</v>
      </c>
      <c r="BB55" s="168">
        <f>SUM(BB42:BB54)</f>
        <v>0</v>
      </c>
      <c r="BC55" s="168">
        <f>SUM(BC42:BC54)</f>
        <v>0</v>
      </c>
      <c r="BD55" s="168">
        <f>SUM(BD42:BD54)</f>
        <v>0</v>
      </c>
      <c r="BE55" s="168">
        <f>SUM(BE42:BE54)</f>
        <v>0</v>
      </c>
    </row>
    <row r="56" spans="1:15" ht="12.75">
      <c r="A56" s="143" t="s">
        <v>65</v>
      </c>
      <c r="B56" s="144" t="s">
        <v>143</v>
      </c>
      <c r="C56" s="145" t="s">
        <v>144</v>
      </c>
      <c r="D56" s="146"/>
      <c r="E56" s="147"/>
      <c r="F56" s="147"/>
      <c r="G56" s="148"/>
      <c r="H56" s="149"/>
      <c r="I56" s="149"/>
      <c r="O56" s="150">
        <v>1</v>
      </c>
    </row>
    <row r="57" spans="1:104" ht="12.75">
      <c r="A57" s="151">
        <v>23</v>
      </c>
      <c r="B57" s="152" t="s">
        <v>145</v>
      </c>
      <c r="C57" s="153" t="s">
        <v>146</v>
      </c>
      <c r="D57" s="154" t="s">
        <v>76</v>
      </c>
      <c r="E57" s="155">
        <v>11.8</v>
      </c>
      <c r="F57" s="155"/>
      <c r="G57" s="156">
        <f>E57*F57</f>
        <v>0</v>
      </c>
      <c r="O57" s="150">
        <v>2</v>
      </c>
      <c r="AA57" s="123">
        <v>12</v>
      </c>
      <c r="AB57" s="123">
        <v>0</v>
      </c>
      <c r="AC57" s="123">
        <v>23</v>
      </c>
      <c r="AZ57" s="123">
        <v>1</v>
      </c>
      <c r="BA57" s="123">
        <f>IF(AZ57=1,G57,0)</f>
        <v>0</v>
      </c>
      <c r="BB57" s="123">
        <f>IF(AZ57=2,G57,0)</f>
        <v>0</v>
      </c>
      <c r="BC57" s="123">
        <f>IF(AZ57=3,G57,0)</f>
        <v>0</v>
      </c>
      <c r="BD57" s="123">
        <f>IF(AZ57=4,G57,0)</f>
        <v>0</v>
      </c>
      <c r="BE57" s="123">
        <f>IF(AZ57=5,G57,0)</f>
        <v>0</v>
      </c>
      <c r="CZ57" s="123">
        <v>0</v>
      </c>
    </row>
    <row r="58" spans="1:15" ht="12.75">
      <c r="A58" s="157"/>
      <c r="B58" s="158"/>
      <c r="C58" s="198" t="s">
        <v>147</v>
      </c>
      <c r="D58" s="199"/>
      <c r="E58" s="159">
        <v>11.8</v>
      </c>
      <c r="F58" s="160"/>
      <c r="G58" s="161"/>
      <c r="M58" s="162" t="s">
        <v>147</v>
      </c>
      <c r="O58" s="150"/>
    </row>
    <row r="59" spans="1:57" ht="12.75">
      <c r="A59" s="163"/>
      <c r="B59" s="164" t="s">
        <v>67</v>
      </c>
      <c r="C59" s="165" t="str">
        <f>CONCATENATE(B56," ",C56)</f>
        <v>99 Staveništní přesun hmot</v>
      </c>
      <c r="D59" s="163"/>
      <c r="E59" s="166"/>
      <c r="F59" s="166"/>
      <c r="G59" s="167">
        <f>SUM(G56:G58)</f>
        <v>0</v>
      </c>
      <c r="O59" s="150">
        <v>4</v>
      </c>
      <c r="BA59" s="168">
        <f>SUM(BA56:BA58)</f>
        <v>0</v>
      </c>
      <c r="BB59" s="168">
        <f>SUM(BB56:BB58)</f>
        <v>0</v>
      </c>
      <c r="BC59" s="168">
        <f>SUM(BC56:BC58)</f>
        <v>0</v>
      </c>
      <c r="BD59" s="168">
        <f>SUM(BD56:BD58)</f>
        <v>0</v>
      </c>
      <c r="BE59" s="168">
        <f>SUM(BE56:BE58)</f>
        <v>0</v>
      </c>
    </row>
    <row r="60" spans="1:15" ht="12.75">
      <c r="A60" s="143" t="s">
        <v>65</v>
      </c>
      <c r="B60" s="144" t="s">
        <v>148</v>
      </c>
      <c r="C60" s="145" t="s">
        <v>149</v>
      </c>
      <c r="D60" s="146"/>
      <c r="E60" s="147"/>
      <c r="F60" s="147"/>
      <c r="G60" s="148"/>
      <c r="H60" s="149"/>
      <c r="I60" s="149"/>
      <c r="O60" s="150">
        <v>1</v>
      </c>
    </row>
    <row r="61" spans="1:104" ht="12.75">
      <c r="A61" s="151">
        <v>24</v>
      </c>
      <c r="B61" s="152" t="s">
        <v>150</v>
      </c>
      <c r="C61" s="153" t="s">
        <v>151</v>
      </c>
      <c r="D61" s="154" t="s">
        <v>66</v>
      </c>
      <c r="E61" s="155">
        <v>2</v>
      </c>
      <c r="F61" s="155"/>
      <c r="G61" s="156">
        <f>E61*F61</f>
        <v>0</v>
      </c>
      <c r="O61" s="150">
        <v>2</v>
      </c>
      <c r="AA61" s="123">
        <v>12</v>
      </c>
      <c r="AB61" s="123">
        <v>0</v>
      </c>
      <c r="AC61" s="123">
        <v>24</v>
      </c>
      <c r="AZ61" s="123">
        <v>2</v>
      </c>
      <c r="BA61" s="123">
        <f>IF(AZ61=1,G61,0)</f>
        <v>0</v>
      </c>
      <c r="BB61" s="123">
        <f>IF(AZ61=2,G61,0)</f>
        <v>0</v>
      </c>
      <c r="BC61" s="123">
        <f>IF(AZ61=3,G61,0)</f>
        <v>0</v>
      </c>
      <c r="BD61" s="123">
        <f>IF(AZ61=4,G61,0)</f>
        <v>0</v>
      </c>
      <c r="BE61" s="123">
        <f>IF(AZ61=5,G61,0)</f>
        <v>0</v>
      </c>
      <c r="CZ61" s="123">
        <v>0</v>
      </c>
    </row>
    <row r="62" spans="1:104" ht="12.75">
      <c r="A62" s="151">
        <v>25</v>
      </c>
      <c r="B62" s="152" t="s">
        <v>152</v>
      </c>
      <c r="C62" s="153" t="s">
        <v>153</v>
      </c>
      <c r="D62" s="154" t="s">
        <v>66</v>
      </c>
      <c r="E62" s="155">
        <v>2</v>
      </c>
      <c r="F62" s="155"/>
      <c r="G62" s="156">
        <f>E62*F62</f>
        <v>0</v>
      </c>
      <c r="O62" s="150">
        <v>2</v>
      </c>
      <c r="AA62" s="123">
        <v>12</v>
      </c>
      <c r="AB62" s="123">
        <v>0</v>
      </c>
      <c r="AC62" s="123">
        <v>25</v>
      </c>
      <c r="AZ62" s="123">
        <v>2</v>
      </c>
      <c r="BA62" s="123">
        <f>IF(AZ62=1,G62,0)</f>
        <v>0</v>
      </c>
      <c r="BB62" s="123">
        <f>IF(AZ62=2,G62,0)</f>
        <v>0</v>
      </c>
      <c r="BC62" s="123">
        <f>IF(AZ62=3,G62,0)</f>
        <v>0</v>
      </c>
      <c r="BD62" s="123">
        <f>IF(AZ62=4,G62,0)</f>
        <v>0</v>
      </c>
      <c r="BE62" s="123">
        <f>IF(AZ62=5,G62,0)</f>
        <v>0</v>
      </c>
      <c r="CZ62" s="123">
        <v>0</v>
      </c>
    </row>
    <row r="63" spans="1:104" ht="12.75">
      <c r="A63" s="151">
        <v>26</v>
      </c>
      <c r="B63" s="152" t="s">
        <v>154</v>
      </c>
      <c r="C63" s="153" t="s">
        <v>155</v>
      </c>
      <c r="D63" s="154" t="s">
        <v>72</v>
      </c>
      <c r="E63" s="155">
        <v>6.72</v>
      </c>
      <c r="F63" s="155"/>
      <c r="G63" s="156">
        <f>E63*F63</f>
        <v>0</v>
      </c>
      <c r="O63" s="150">
        <v>2</v>
      </c>
      <c r="AA63" s="123">
        <v>12</v>
      </c>
      <c r="AB63" s="123">
        <v>0</v>
      </c>
      <c r="AC63" s="123">
        <v>26</v>
      </c>
      <c r="AZ63" s="123">
        <v>2</v>
      </c>
      <c r="BA63" s="123">
        <f>IF(AZ63=1,G63,0)</f>
        <v>0</v>
      </c>
      <c r="BB63" s="123">
        <f>IF(AZ63=2,G63,0)</f>
        <v>0</v>
      </c>
      <c r="BC63" s="123">
        <f>IF(AZ63=3,G63,0)</f>
        <v>0</v>
      </c>
      <c r="BD63" s="123">
        <f>IF(AZ63=4,G63,0)</f>
        <v>0</v>
      </c>
      <c r="BE63" s="123">
        <f>IF(AZ63=5,G63,0)</f>
        <v>0</v>
      </c>
      <c r="CZ63" s="123">
        <v>0.00099</v>
      </c>
    </row>
    <row r="64" spans="1:15" ht="12.75">
      <c r="A64" s="157"/>
      <c r="B64" s="158"/>
      <c r="C64" s="198" t="s">
        <v>156</v>
      </c>
      <c r="D64" s="199"/>
      <c r="E64" s="159">
        <v>6.72</v>
      </c>
      <c r="F64" s="160"/>
      <c r="G64" s="161"/>
      <c r="M64" s="162" t="s">
        <v>156</v>
      </c>
      <c r="O64" s="150"/>
    </row>
    <row r="65" spans="1:104" ht="22.5">
      <c r="A65" s="151">
        <v>27</v>
      </c>
      <c r="B65" s="152" t="s">
        <v>157</v>
      </c>
      <c r="C65" s="153" t="s">
        <v>158</v>
      </c>
      <c r="D65" s="154" t="s">
        <v>159</v>
      </c>
      <c r="E65" s="155">
        <v>1</v>
      </c>
      <c r="F65" s="155"/>
      <c r="G65" s="156">
        <f>E65*F65</f>
        <v>0</v>
      </c>
      <c r="O65" s="150">
        <v>2</v>
      </c>
      <c r="AA65" s="123">
        <v>12</v>
      </c>
      <c r="AB65" s="123">
        <v>0</v>
      </c>
      <c r="AC65" s="123">
        <v>27</v>
      </c>
      <c r="AZ65" s="123">
        <v>2</v>
      </c>
      <c r="BA65" s="123">
        <f>IF(AZ65=1,G65,0)</f>
        <v>0</v>
      </c>
      <c r="BB65" s="123">
        <f>IF(AZ65=2,G65,0)</f>
        <v>0</v>
      </c>
      <c r="BC65" s="123">
        <f>IF(AZ65=3,G65,0)</f>
        <v>0</v>
      </c>
      <c r="BD65" s="123">
        <f>IF(AZ65=4,G65,0)</f>
        <v>0</v>
      </c>
      <c r="BE65" s="123">
        <f>IF(AZ65=5,G65,0)</f>
        <v>0</v>
      </c>
      <c r="CZ65" s="123">
        <v>0.02357</v>
      </c>
    </row>
    <row r="66" spans="1:104" ht="22.5">
      <c r="A66" s="151">
        <v>28</v>
      </c>
      <c r="B66" s="152" t="s">
        <v>160</v>
      </c>
      <c r="C66" s="153" t="s">
        <v>161</v>
      </c>
      <c r="D66" s="154" t="s">
        <v>72</v>
      </c>
      <c r="E66" s="155">
        <v>48</v>
      </c>
      <c r="F66" s="155"/>
      <c r="G66" s="156">
        <f>E66*F66</f>
        <v>0</v>
      </c>
      <c r="O66" s="150">
        <v>2</v>
      </c>
      <c r="AA66" s="123">
        <v>12</v>
      </c>
      <c r="AB66" s="123">
        <v>0</v>
      </c>
      <c r="AC66" s="123">
        <v>28</v>
      </c>
      <c r="AZ66" s="123">
        <v>2</v>
      </c>
      <c r="BA66" s="123">
        <f>IF(AZ66=1,G66,0)</f>
        <v>0</v>
      </c>
      <c r="BB66" s="123">
        <f>IF(AZ66=2,G66,0)</f>
        <v>0</v>
      </c>
      <c r="BC66" s="123">
        <f>IF(AZ66=3,G66,0)</f>
        <v>0</v>
      </c>
      <c r="BD66" s="123">
        <f>IF(AZ66=4,G66,0)</f>
        <v>0</v>
      </c>
      <c r="BE66" s="123">
        <f>IF(AZ66=5,G66,0)</f>
        <v>0</v>
      </c>
      <c r="CZ66" s="123">
        <v>0</v>
      </c>
    </row>
    <row r="67" spans="1:104" ht="22.5">
      <c r="A67" s="151">
        <v>29</v>
      </c>
      <c r="B67" s="152" t="s">
        <v>162</v>
      </c>
      <c r="C67" s="153" t="s">
        <v>163</v>
      </c>
      <c r="D67" s="154" t="s">
        <v>72</v>
      </c>
      <c r="E67" s="155">
        <v>48</v>
      </c>
      <c r="F67" s="155"/>
      <c r="G67" s="156">
        <f>E67*F67</f>
        <v>0</v>
      </c>
      <c r="O67" s="150">
        <v>2</v>
      </c>
      <c r="AA67" s="123">
        <v>12</v>
      </c>
      <c r="AB67" s="123">
        <v>0</v>
      </c>
      <c r="AC67" s="123">
        <v>29</v>
      </c>
      <c r="AZ67" s="123">
        <v>2</v>
      </c>
      <c r="BA67" s="123">
        <f>IF(AZ67=1,G67,0)</f>
        <v>0</v>
      </c>
      <c r="BB67" s="123">
        <f>IF(AZ67=2,G67,0)</f>
        <v>0</v>
      </c>
      <c r="BC67" s="123">
        <f>IF(AZ67=3,G67,0)</f>
        <v>0</v>
      </c>
      <c r="BD67" s="123">
        <f>IF(AZ67=4,G67,0)</f>
        <v>0</v>
      </c>
      <c r="BE67" s="123">
        <f>IF(AZ67=5,G67,0)</f>
        <v>0</v>
      </c>
      <c r="CZ67" s="123">
        <v>0.01452</v>
      </c>
    </row>
    <row r="68" spans="1:104" ht="12.75">
      <c r="A68" s="151">
        <v>30</v>
      </c>
      <c r="B68" s="152" t="s">
        <v>164</v>
      </c>
      <c r="C68" s="153" t="s">
        <v>165</v>
      </c>
      <c r="D68" s="154" t="s">
        <v>72</v>
      </c>
      <c r="E68" s="155">
        <v>161.52</v>
      </c>
      <c r="F68" s="155"/>
      <c r="G68" s="156">
        <f>E68*F68</f>
        <v>0</v>
      </c>
      <c r="O68" s="150">
        <v>2</v>
      </c>
      <c r="AA68" s="123">
        <v>12</v>
      </c>
      <c r="AB68" s="123">
        <v>0</v>
      </c>
      <c r="AC68" s="123">
        <v>30</v>
      </c>
      <c r="AZ68" s="123">
        <v>2</v>
      </c>
      <c r="BA68" s="123">
        <f>IF(AZ68=1,G68,0)</f>
        <v>0</v>
      </c>
      <c r="BB68" s="123">
        <f>IF(AZ68=2,G68,0)</f>
        <v>0</v>
      </c>
      <c r="BC68" s="123">
        <f>IF(AZ68=3,G68,0)</f>
        <v>0</v>
      </c>
      <c r="BD68" s="123">
        <f>IF(AZ68=4,G68,0)</f>
        <v>0</v>
      </c>
      <c r="BE68" s="123">
        <f>IF(AZ68=5,G68,0)</f>
        <v>0</v>
      </c>
      <c r="CZ68" s="123">
        <v>0</v>
      </c>
    </row>
    <row r="69" spans="1:15" ht="12.75">
      <c r="A69" s="157"/>
      <c r="B69" s="158"/>
      <c r="C69" s="198" t="s">
        <v>166</v>
      </c>
      <c r="D69" s="199"/>
      <c r="E69" s="159">
        <v>161.52</v>
      </c>
      <c r="F69" s="160"/>
      <c r="G69" s="161"/>
      <c r="M69" s="162" t="s">
        <v>166</v>
      </c>
      <c r="O69" s="150"/>
    </row>
    <row r="70" spans="1:104" ht="22.5">
      <c r="A70" s="151">
        <v>31</v>
      </c>
      <c r="B70" s="152" t="s">
        <v>167</v>
      </c>
      <c r="C70" s="153" t="s">
        <v>168</v>
      </c>
      <c r="D70" s="154" t="s">
        <v>72</v>
      </c>
      <c r="E70" s="155">
        <v>161.52</v>
      </c>
      <c r="F70" s="155"/>
      <c r="G70" s="156">
        <f>E70*F70</f>
        <v>0</v>
      </c>
      <c r="O70" s="150">
        <v>2</v>
      </c>
      <c r="AA70" s="123">
        <v>12</v>
      </c>
      <c r="AB70" s="123">
        <v>0</v>
      </c>
      <c r="AC70" s="123">
        <v>31</v>
      </c>
      <c r="AZ70" s="123">
        <v>2</v>
      </c>
      <c r="BA70" s="123">
        <f>IF(AZ70=1,G70,0)</f>
        <v>0</v>
      </c>
      <c r="BB70" s="123">
        <f>IF(AZ70=2,G70,0)</f>
        <v>0</v>
      </c>
      <c r="BC70" s="123">
        <f>IF(AZ70=3,G70,0)</f>
        <v>0</v>
      </c>
      <c r="BD70" s="123">
        <f>IF(AZ70=4,G70,0)</f>
        <v>0</v>
      </c>
      <c r="BE70" s="123">
        <f>IF(AZ70=5,G70,0)</f>
        <v>0</v>
      </c>
      <c r="CZ70" s="123">
        <v>0.00151</v>
      </c>
    </row>
    <row r="71" spans="1:104" ht="22.5">
      <c r="A71" s="151">
        <v>32</v>
      </c>
      <c r="B71" s="152" t="s">
        <v>169</v>
      </c>
      <c r="C71" s="153" t="s">
        <v>170</v>
      </c>
      <c r="D71" s="154" t="s">
        <v>72</v>
      </c>
      <c r="E71" s="155">
        <v>161.52</v>
      </c>
      <c r="F71" s="155"/>
      <c r="G71" s="156">
        <f>E71*F71</f>
        <v>0</v>
      </c>
      <c r="O71" s="150">
        <v>2</v>
      </c>
      <c r="AA71" s="123">
        <v>12</v>
      </c>
      <c r="AB71" s="123">
        <v>0</v>
      </c>
      <c r="AC71" s="123">
        <v>32</v>
      </c>
      <c r="AZ71" s="123">
        <v>2</v>
      </c>
      <c r="BA71" s="123">
        <f>IF(AZ71=1,G71,0)</f>
        <v>0</v>
      </c>
      <c r="BB71" s="123">
        <f>IF(AZ71=2,G71,0)</f>
        <v>0</v>
      </c>
      <c r="BC71" s="123">
        <f>IF(AZ71=3,G71,0)</f>
        <v>0</v>
      </c>
      <c r="BD71" s="123">
        <f>IF(AZ71=4,G71,0)</f>
        <v>0</v>
      </c>
      <c r="BE71" s="123">
        <f>IF(AZ71=5,G71,0)</f>
        <v>0</v>
      </c>
      <c r="CZ71" s="123">
        <v>0.00413</v>
      </c>
    </row>
    <row r="72" spans="1:104" ht="12.75">
      <c r="A72" s="151">
        <v>33</v>
      </c>
      <c r="B72" s="152" t="s">
        <v>171</v>
      </c>
      <c r="C72" s="153" t="s">
        <v>172</v>
      </c>
      <c r="D72" s="154" t="s">
        <v>54</v>
      </c>
      <c r="E72" s="155">
        <v>585.83</v>
      </c>
      <c r="F72" s="155"/>
      <c r="G72" s="156">
        <f>E72*F72</f>
        <v>0</v>
      </c>
      <c r="O72" s="150">
        <v>2</v>
      </c>
      <c r="AA72" s="123">
        <v>12</v>
      </c>
      <c r="AB72" s="123">
        <v>0</v>
      </c>
      <c r="AC72" s="123">
        <v>33</v>
      </c>
      <c r="AZ72" s="123">
        <v>2</v>
      </c>
      <c r="BA72" s="123">
        <f>IF(AZ72=1,G72,0)</f>
        <v>0</v>
      </c>
      <c r="BB72" s="123">
        <f>IF(AZ72=2,G72,0)</f>
        <v>0</v>
      </c>
      <c r="BC72" s="123">
        <f>IF(AZ72=3,G72,0)</f>
        <v>0</v>
      </c>
      <c r="BD72" s="123">
        <f>IF(AZ72=4,G72,0)</f>
        <v>0</v>
      </c>
      <c r="BE72" s="123">
        <f>IF(AZ72=5,G72,0)</f>
        <v>0</v>
      </c>
      <c r="CZ72" s="123">
        <v>0</v>
      </c>
    </row>
    <row r="73" spans="1:57" ht="12.75">
      <c r="A73" s="163"/>
      <c r="B73" s="164" t="s">
        <v>67</v>
      </c>
      <c r="C73" s="165" t="str">
        <f>CONCATENATE(B60," ",C60)</f>
        <v>762 Konstrukce tesařské</v>
      </c>
      <c r="D73" s="163"/>
      <c r="E73" s="166"/>
      <c r="F73" s="166"/>
      <c r="G73" s="167">
        <f>SUM(G60:G72)</f>
        <v>0</v>
      </c>
      <c r="O73" s="150">
        <v>4</v>
      </c>
      <c r="BA73" s="168">
        <f>SUM(BA60:BA72)</f>
        <v>0</v>
      </c>
      <c r="BB73" s="168">
        <f>SUM(BB60:BB72)</f>
        <v>0</v>
      </c>
      <c r="BC73" s="168">
        <f>SUM(BC60:BC72)</f>
        <v>0</v>
      </c>
      <c r="BD73" s="168">
        <f>SUM(BD60:BD72)</f>
        <v>0</v>
      </c>
      <c r="BE73" s="168">
        <f>SUM(BE60:BE72)</f>
        <v>0</v>
      </c>
    </row>
    <row r="74" spans="1:15" ht="12.75">
      <c r="A74" s="143" t="s">
        <v>65</v>
      </c>
      <c r="B74" s="144" t="s">
        <v>173</v>
      </c>
      <c r="C74" s="145" t="s">
        <v>174</v>
      </c>
      <c r="D74" s="146"/>
      <c r="E74" s="147"/>
      <c r="F74" s="147"/>
      <c r="G74" s="148"/>
      <c r="H74" s="149"/>
      <c r="I74" s="149"/>
      <c r="O74" s="150">
        <v>1</v>
      </c>
    </row>
    <row r="75" spans="1:104" ht="12.75">
      <c r="A75" s="151">
        <v>34</v>
      </c>
      <c r="B75" s="152" t="s">
        <v>175</v>
      </c>
      <c r="C75" s="153" t="s">
        <v>176</v>
      </c>
      <c r="D75" s="154" t="s">
        <v>159</v>
      </c>
      <c r="E75" s="155">
        <v>1</v>
      </c>
      <c r="F75" s="155"/>
      <c r="G75" s="156">
        <f>E75*F75</f>
        <v>0</v>
      </c>
      <c r="O75" s="150">
        <v>2</v>
      </c>
      <c r="AA75" s="123">
        <v>12</v>
      </c>
      <c r="AB75" s="123">
        <v>0</v>
      </c>
      <c r="AC75" s="123">
        <v>34</v>
      </c>
      <c r="AZ75" s="123">
        <v>2</v>
      </c>
      <c r="BA75" s="123">
        <f>IF(AZ75=1,G75,0)</f>
        <v>0</v>
      </c>
      <c r="BB75" s="123">
        <f>IF(AZ75=2,G75,0)</f>
        <v>0</v>
      </c>
      <c r="BC75" s="123">
        <f>IF(AZ75=3,G75,0)</f>
        <v>0</v>
      </c>
      <c r="BD75" s="123">
        <f>IF(AZ75=4,G75,0)</f>
        <v>0</v>
      </c>
      <c r="BE75" s="123">
        <f>IF(AZ75=5,G75,0)</f>
        <v>0</v>
      </c>
      <c r="CZ75" s="123">
        <v>0</v>
      </c>
    </row>
    <row r="76" spans="1:104" ht="12.75">
      <c r="A76" s="151">
        <v>35</v>
      </c>
      <c r="B76" s="152" t="s">
        <v>177</v>
      </c>
      <c r="C76" s="153" t="s">
        <v>178</v>
      </c>
      <c r="D76" s="154" t="s">
        <v>159</v>
      </c>
      <c r="E76" s="155">
        <v>1</v>
      </c>
      <c r="F76" s="155"/>
      <c r="G76" s="156">
        <f>E76*F76</f>
        <v>0</v>
      </c>
      <c r="O76" s="150">
        <v>2</v>
      </c>
      <c r="AA76" s="123">
        <v>12</v>
      </c>
      <c r="AB76" s="123">
        <v>0</v>
      </c>
      <c r="AC76" s="123">
        <v>35</v>
      </c>
      <c r="AZ76" s="123">
        <v>2</v>
      </c>
      <c r="BA76" s="123">
        <f>IF(AZ76=1,G76,0)</f>
        <v>0</v>
      </c>
      <c r="BB76" s="123">
        <f>IF(AZ76=2,G76,0)</f>
        <v>0</v>
      </c>
      <c r="BC76" s="123">
        <f>IF(AZ76=3,G76,0)</f>
        <v>0</v>
      </c>
      <c r="BD76" s="123">
        <f>IF(AZ76=4,G76,0)</f>
        <v>0</v>
      </c>
      <c r="BE76" s="123">
        <f>IF(AZ76=5,G76,0)</f>
        <v>0</v>
      </c>
      <c r="CZ76" s="123">
        <v>0.01941</v>
      </c>
    </row>
    <row r="77" spans="1:104" ht="12.75">
      <c r="A77" s="151">
        <v>36</v>
      </c>
      <c r="B77" s="152" t="s">
        <v>179</v>
      </c>
      <c r="C77" s="153" t="s">
        <v>180</v>
      </c>
      <c r="D77" s="154" t="s">
        <v>90</v>
      </c>
      <c r="E77" s="155">
        <v>26.6</v>
      </c>
      <c r="F77" s="155"/>
      <c r="G77" s="156">
        <f>E77*F77</f>
        <v>0</v>
      </c>
      <c r="O77" s="150">
        <v>2</v>
      </c>
      <c r="AA77" s="123">
        <v>12</v>
      </c>
      <c r="AB77" s="123">
        <v>0</v>
      </c>
      <c r="AC77" s="123">
        <v>36</v>
      </c>
      <c r="AZ77" s="123">
        <v>2</v>
      </c>
      <c r="BA77" s="123">
        <f>IF(AZ77=1,G77,0)</f>
        <v>0</v>
      </c>
      <c r="BB77" s="123">
        <f>IF(AZ77=2,G77,0)</f>
        <v>0</v>
      </c>
      <c r="BC77" s="123">
        <f>IF(AZ77=3,G77,0)</f>
        <v>0</v>
      </c>
      <c r="BD77" s="123">
        <f>IF(AZ77=4,G77,0)</f>
        <v>0</v>
      </c>
      <c r="BE77" s="123">
        <f>IF(AZ77=5,G77,0)</f>
        <v>0</v>
      </c>
      <c r="CZ77" s="123">
        <v>0</v>
      </c>
    </row>
    <row r="78" spans="1:15" ht="12.75">
      <c r="A78" s="157"/>
      <c r="B78" s="158"/>
      <c r="C78" s="198" t="s">
        <v>181</v>
      </c>
      <c r="D78" s="199"/>
      <c r="E78" s="159">
        <v>26.6</v>
      </c>
      <c r="F78" s="160"/>
      <c r="G78" s="161"/>
      <c r="M78" s="162" t="s">
        <v>181</v>
      </c>
      <c r="O78" s="150"/>
    </row>
    <row r="79" spans="1:104" ht="12.75">
      <c r="A79" s="151">
        <v>37</v>
      </c>
      <c r="B79" s="152" t="s">
        <v>182</v>
      </c>
      <c r="C79" s="153" t="s">
        <v>183</v>
      </c>
      <c r="D79" s="154" t="s">
        <v>90</v>
      </c>
      <c r="E79" s="155">
        <v>26.6</v>
      </c>
      <c r="F79" s="155"/>
      <c r="G79" s="156">
        <f>E79*F79</f>
        <v>0</v>
      </c>
      <c r="O79" s="150">
        <v>2</v>
      </c>
      <c r="AA79" s="123">
        <v>12</v>
      </c>
      <c r="AB79" s="123">
        <v>0</v>
      </c>
      <c r="AC79" s="123">
        <v>37</v>
      </c>
      <c r="AZ79" s="123">
        <v>2</v>
      </c>
      <c r="BA79" s="123">
        <f>IF(AZ79=1,G79,0)</f>
        <v>0</v>
      </c>
      <c r="BB79" s="123">
        <f>IF(AZ79=2,G79,0)</f>
        <v>0</v>
      </c>
      <c r="BC79" s="123">
        <f>IF(AZ79=3,G79,0)</f>
        <v>0</v>
      </c>
      <c r="BD79" s="123">
        <f>IF(AZ79=4,G79,0)</f>
        <v>0</v>
      </c>
      <c r="BE79" s="123">
        <f>IF(AZ79=5,G79,0)</f>
        <v>0</v>
      </c>
      <c r="CZ79" s="123">
        <v>4E-05</v>
      </c>
    </row>
    <row r="80" spans="1:104" ht="12.75">
      <c r="A80" s="151">
        <v>38</v>
      </c>
      <c r="B80" s="152" t="s">
        <v>184</v>
      </c>
      <c r="C80" s="153" t="s">
        <v>185</v>
      </c>
      <c r="D80" s="154" t="s">
        <v>90</v>
      </c>
      <c r="E80" s="155">
        <v>26.8</v>
      </c>
      <c r="F80" s="155"/>
      <c r="G80" s="156">
        <f>E80*F80</f>
        <v>0</v>
      </c>
      <c r="O80" s="150">
        <v>2</v>
      </c>
      <c r="AA80" s="123">
        <v>12</v>
      </c>
      <c r="AB80" s="123">
        <v>0</v>
      </c>
      <c r="AC80" s="123">
        <v>38</v>
      </c>
      <c r="AZ80" s="123">
        <v>2</v>
      </c>
      <c r="BA80" s="123">
        <f>IF(AZ80=1,G80,0)</f>
        <v>0</v>
      </c>
      <c r="BB80" s="123">
        <f>IF(AZ80=2,G80,0)</f>
        <v>0</v>
      </c>
      <c r="BC80" s="123">
        <f>IF(AZ80=3,G80,0)</f>
        <v>0</v>
      </c>
      <c r="BD80" s="123">
        <f>IF(AZ80=4,G80,0)</f>
        <v>0</v>
      </c>
      <c r="BE80" s="123">
        <f>IF(AZ80=5,G80,0)</f>
        <v>0</v>
      </c>
      <c r="CZ80" s="123">
        <v>0</v>
      </c>
    </row>
    <row r="81" spans="1:15" ht="12.75">
      <c r="A81" s="157"/>
      <c r="B81" s="158"/>
      <c r="C81" s="198" t="s">
        <v>186</v>
      </c>
      <c r="D81" s="199"/>
      <c r="E81" s="159">
        <v>26.8</v>
      </c>
      <c r="F81" s="160"/>
      <c r="G81" s="161"/>
      <c r="M81" s="162" t="s">
        <v>186</v>
      </c>
      <c r="O81" s="150"/>
    </row>
    <row r="82" spans="1:104" ht="12.75">
      <c r="A82" s="151">
        <v>39</v>
      </c>
      <c r="B82" s="152" t="s">
        <v>187</v>
      </c>
      <c r="C82" s="153" t="s">
        <v>188</v>
      </c>
      <c r="D82" s="154" t="s">
        <v>90</v>
      </c>
      <c r="E82" s="155">
        <v>26.8</v>
      </c>
      <c r="F82" s="155"/>
      <c r="G82" s="156">
        <f>E82*F82</f>
        <v>0</v>
      </c>
      <c r="O82" s="150">
        <v>2</v>
      </c>
      <c r="AA82" s="123">
        <v>12</v>
      </c>
      <c r="AB82" s="123">
        <v>0</v>
      </c>
      <c r="AC82" s="123">
        <v>39</v>
      </c>
      <c r="AZ82" s="123">
        <v>2</v>
      </c>
      <c r="BA82" s="123">
        <f>IF(AZ82=1,G82,0)</f>
        <v>0</v>
      </c>
      <c r="BB82" s="123">
        <f>IF(AZ82=2,G82,0)</f>
        <v>0</v>
      </c>
      <c r="BC82" s="123">
        <f>IF(AZ82=3,G82,0)</f>
        <v>0</v>
      </c>
      <c r="BD82" s="123">
        <f>IF(AZ82=4,G82,0)</f>
        <v>0</v>
      </c>
      <c r="BE82" s="123">
        <f>IF(AZ82=5,G82,0)</f>
        <v>0</v>
      </c>
      <c r="CZ82" s="123">
        <v>6E-05</v>
      </c>
    </row>
    <row r="83" spans="1:104" ht="22.5">
      <c r="A83" s="151">
        <v>40</v>
      </c>
      <c r="B83" s="152" t="s">
        <v>179</v>
      </c>
      <c r="C83" s="153" t="s">
        <v>189</v>
      </c>
      <c r="D83" s="154" t="s">
        <v>90</v>
      </c>
      <c r="E83" s="155">
        <v>14.4</v>
      </c>
      <c r="F83" s="155"/>
      <c r="G83" s="156">
        <f>E83*F83</f>
        <v>0</v>
      </c>
      <c r="O83" s="150">
        <v>2</v>
      </c>
      <c r="AA83" s="123">
        <v>12</v>
      </c>
      <c r="AB83" s="123">
        <v>0</v>
      </c>
      <c r="AC83" s="123">
        <v>40</v>
      </c>
      <c r="AZ83" s="123">
        <v>2</v>
      </c>
      <c r="BA83" s="123">
        <f>IF(AZ83=1,G83,0)</f>
        <v>0</v>
      </c>
      <c r="BB83" s="123">
        <f>IF(AZ83=2,G83,0)</f>
        <v>0</v>
      </c>
      <c r="BC83" s="123">
        <f>IF(AZ83=3,G83,0)</f>
        <v>0</v>
      </c>
      <c r="BD83" s="123">
        <f>IF(AZ83=4,G83,0)</f>
        <v>0</v>
      </c>
      <c r="BE83" s="123">
        <f>IF(AZ83=5,G83,0)</f>
        <v>0</v>
      </c>
      <c r="CZ83" s="123">
        <v>0</v>
      </c>
    </row>
    <row r="84" spans="1:15" ht="12.75">
      <c r="A84" s="157"/>
      <c r="B84" s="158"/>
      <c r="C84" s="198" t="s">
        <v>190</v>
      </c>
      <c r="D84" s="199"/>
      <c r="E84" s="159">
        <v>14.4</v>
      </c>
      <c r="F84" s="160"/>
      <c r="G84" s="161"/>
      <c r="M84" s="162" t="s">
        <v>190</v>
      </c>
      <c r="O84" s="150"/>
    </row>
    <row r="85" spans="1:104" ht="22.5">
      <c r="A85" s="151">
        <v>41</v>
      </c>
      <c r="B85" s="152" t="s">
        <v>184</v>
      </c>
      <c r="C85" s="153" t="s">
        <v>191</v>
      </c>
      <c r="D85" s="154" t="s">
        <v>90</v>
      </c>
      <c r="E85" s="155">
        <v>7.2</v>
      </c>
      <c r="F85" s="155"/>
      <c r="G85" s="156">
        <f>E85*F85</f>
        <v>0</v>
      </c>
      <c r="O85" s="150">
        <v>2</v>
      </c>
      <c r="AA85" s="123">
        <v>12</v>
      </c>
      <c r="AB85" s="123">
        <v>0</v>
      </c>
      <c r="AC85" s="123">
        <v>41</v>
      </c>
      <c r="AZ85" s="123">
        <v>2</v>
      </c>
      <c r="BA85" s="123">
        <f>IF(AZ85=1,G85,0)</f>
        <v>0</v>
      </c>
      <c r="BB85" s="123">
        <f>IF(AZ85=2,G85,0)</f>
        <v>0</v>
      </c>
      <c r="BC85" s="123">
        <f>IF(AZ85=3,G85,0)</f>
        <v>0</v>
      </c>
      <c r="BD85" s="123">
        <f>IF(AZ85=4,G85,0)</f>
        <v>0</v>
      </c>
      <c r="BE85" s="123">
        <f>IF(AZ85=5,G85,0)</f>
        <v>0</v>
      </c>
      <c r="CZ85" s="123">
        <v>0</v>
      </c>
    </row>
    <row r="86" spans="1:104" ht="12.75">
      <c r="A86" s="151">
        <v>42</v>
      </c>
      <c r="B86" s="152" t="s">
        <v>192</v>
      </c>
      <c r="C86" s="153" t="s">
        <v>193</v>
      </c>
      <c r="D86" s="154" t="s">
        <v>72</v>
      </c>
      <c r="E86" s="155">
        <v>15.12</v>
      </c>
      <c r="F86" s="155"/>
      <c r="G86" s="156">
        <f>E86*F86</f>
        <v>0</v>
      </c>
      <c r="O86" s="150">
        <v>2</v>
      </c>
      <c r="AA86" s="123">
        <v>12</v>
      </c>
      <c r="AB86" s="123">
        <v>0</v>
      </c>
      <c r="AC86" s="123">
        <v>42</v>
      </c>
      <c r="AZ86" s="123">
        <v>2</v>
      </c>
      <c r="BA86" s="123">
        <f>IF(AZ86=1,G86,0)</f>
        <v>0</v>
      </c>
      <c r="BB86" s="123">
        <f>IF(AZ86=2,G86,0)</f>
        <v>0</v>
      </c>
      <c r="BC86" s="123">
        <f>IF(AZ86=3,G86,0)</f>
        <v>0</v>
      </c>
      <c r="BD86" s="123">
        <f>IF(AZ86=4,G86,0)</f>
        <v>0</v>
      </c>
      <c r="BE86" s="123">
        <f>IF(AZ86=5,G86,0)</f>
        <v>0</v>
      </c>
      <c r="CZ86" s="123">
        <v>0</v>
      </c>
    </row>
    <row r="87" spans="1:15" ht="12.75">
      <c r="A87" s="157"/>
      <c r="B87" s="158"/>
      <c r="C87" s="198" t="s">
        <v>194</v>
      </c>
      <c r="D87" s="199"/>
      <c r="E87" s="159">
        <v>15.12</v>
      </c>
      <c r="F87" s="160"/>
      <c r="G87" s="161"/>
      <c r="M87" s="162" t="s">
        <v>194</v>
      </c>
      <c r="O87" s="150"/>
    </row>
    <row r="88" spans="1:104" ht="12.75">
      <c r="A88" s="151">
        <v>43</v>
      </c>
      <c r="B88" s="152" t="s">
        <v>195</v>
      </c>
      <c r="C88" s="153" t="s">
        <v>196</v>
      </c>
      <c r="D88" s="154" t="s">
        <v>72</v>
      </c>
      <c r="E88" s="155">
        <v>30.6528</v>
      </c>
      <c r="F88" s="155"/>
      <c r="G88" s="156">
        <f>E88*F88</f>
        <v>0</v>
      </c>
      <c r="O88" s="150">
        <v>2</v>
      </c>
      <c r="AA88" s="123">
        <v>12</v>
      </c>
      <c r="AB88" s="123">
        <v>0</v>
      </c>
      <c r="AC88" s="123">
        <v>43</v>
      </c>
      <c r="AZ88" s="123">
        <v>2</v>
      </c>
      <c r="BA88" s="123">
        <f>IF(AZ88=1,G88,0)</f>
        <v>0</v>
      </c>
      <c r="BB88" s="123">
        <f>IF(AZ88=2,G88,0)</f>
        <v>0</v>
      </c>
      <c r="BC88" s="123">
        <f>IF(AZ88=3,G88,0)</f>
        <v>0</v>
      </c>
      <c r="BD88" s="123">
        <f>IF(AZ88=4,G88,0)</f>
        <v>0</v>
      </c>
      <c r="BE88" s="123">
        <f>IF(AZ88=5,G88,0)</f>
        <v>0</v>
      </c>
      <c r="CZ88" s="123">
        <v>0</v>
      </c>
    </row>
    <row r="89" spans="1:15" ht="12.75">
      <c r="A89" s="157"/>
      <c r="B89" s="158"/>
      <c r="C89" s="198" t="s">
        <v>197</v>
      </c>
      <c r="D89" s="199"/>
      <c r="E89" s="159">
        <v>15.5736</v>
      </c>
      <c r="F89" s="160"/>
      <c r="G89" s="161"/>
      <c r="M89" s="162" t="s">
        <v>197</v>
      </c>
      <c r="O89" s="150"/>
    </row>
    <row r="90" spans="1:15" ht="12.75">
      <c r="A90" s="157"/>
      <c r="B90" s="158"/>
      <c r="C90" s="198" t="s">
        <v>198</v>
      </c>
      <c r="D90" s="199"/>
      <c r="E90" s="159">
        <v>15.0792</v>
      </c>
      <c r="F90" s="160"/>
      <c r="G90" s="161"/>
      <c r="M90" s="162" t="s">
        <v>198</v>
      </c>
      <c r="O90" s="150"/>
    </row>
    <row r="91" spans="1:104" ht="12.75">
      <c r="A91" s="151">
        <v>44</v>
      </c>
      <c r="B91" s="152" t="s">
        <v>199</v>
      </c>
      <c r="C91" s="153" t="s">
        <v>200</v>
      </c>
      <c r="D91" s="154" t="s">
        <v>72</v>
      </c>
      <c r="E91" s="155">
        <v>15.12</v>
      </c>
      <c r="F91" s="155"/>
      <c r="G91" s="156">
        <f>E91*F91</f>
        <v>0</v>
      </c>
      <c r="O91" s="150">
        <v>2</v>
      </c>
      <c r="AA91" s="123">
        <v>12</v>
      </c>
      <c r="AB91" s="123">
        <v>0</v>
      </c>
      <c r="AC91" s="123">
        <v>44</v>
      </c>
      <c r="AZ91" s="123">
        <v>2</v>
      </c>
      <c r="BA91" s="123">
        <f>IF(AZ91=1,G91,0)</f>
        <v>0</v>
      </c>
      <c r="BB91" s="123">
        <f>IF(AZ91=2,G91,0)</f>
        <v>0</v>
      </c>
      <c r="BC91" s="123">
        <f>IF(AZ91=3,G91,0)</f>
        <v>0</v>
      </c>
      <c r="BD91" s="123">
        <f>IF(AZ91=4,G91,0)</f>
        <v>0</v>
      </c>
      <c r="BE91" s="123">
        <f>IF(AZ91=5,G91,0)</f>
        <v>0</v>
      </c>
      <c r="CZ91" s="123">
        <v>0.01941</v>
      </c>
    </row>
    <row r="92" spans="1:104" ht="12.75">
      <c r="A92" s="151">
        <v>45</v>
      </c>
      <c r="B92" s="152" t="s">
        <v>201</v>
      </c>
      <c r="C92" s="153" t="s">
        <v>202</v>
      </c>
      <c r="D92" s="154" t="s">
        <v>90</v>
      </c>
      <c r="E92" s="155">
        <v>15.84</v>
      </c>
      <c r="F92" s="155"/>
      <c r="G92" s="156">
        <f>E92*F92</f>
        <v>0</v>
      </c>
      <c r="O92" s="150">
        <v>2</v>
      </c>
      <c r="AA92" s="123">
        <v>12</v>
      </c>
      <c r="AB92" s="123">
        <v>0</v>
      </c>
      <c r="AC92" s="123">
        <v>45</v>
      </c>
      <c r="AZ92" s="123">
        <v>2</v>
      </c>
      <c r="BA92" s="123">
        <f>IF(AZ92=1,G92,0)</f>
        <v>0</v>
      </c>
      <c r="BB92" s="123">
        <f>IF(AZ92=2,G92,0)</f>
        <v>0</v>
      </c>
      <c r="BC92" s="123">
        <f>IF(AZ92=3,G92,0)</f>
        <v>0</v>
      </c>
      <c r="BD92" s="123">
        <f>IF(AZ92=4,G92,0)</f>
        <v>0</v>
      </c>
      <c r="BE92" s="123">
        <f>IF(AZ92=5,G92,0)</f>
        <v>0</v>
      </c>
      <c r="CZ92" s="123">
        <v>0.00328</v>
      </c>
    </row>
    <row r="93" spans="1:15" ht="12.75">
      <c r="A93" s="157"/>
      <c r="B93" s="158"/>
      <c r="C93" s="198" t="s">
        <v>203</v>
      </c>
      <c r="D93" s="199"/>
      <c r="E93" s="159">
        <v>14.4</v>
      </c>
      <c r="F93" s="160"/>
      <c r="G93" s="161"/>
      <c r="M93" s="162" t="s">
        <v>203</v>
      </c>
      <c r="O93" s="150"/>
    </row>
    <row r="94" spans="1:15" ht="12.75">
      <c r="A94" s="157"/>
      <c r="B94" s="158"/>
      <c r="C94" s="198" t="s">
        <v>204</v>
      </c>
      <c r="D94" s="199"/>
      <c r="E94" s="159">
        <v>0</v>
      </c>
      <c r="F94" s="160"/>
      <c r="G94" s="161"/>
      <c r="M94" s="162" t="s">
        <v>204</v>
      </c>
      <c r="O94" s="150"/>
    </row>
    <row r="95" spans="1:15" ht="12.75">
      <c r="A95" s="157"/>
      <c r="B95" s="158"/>
      <c r="C95" s="198" t="s">
        <v>205</v>
      </c>
      <c r="D95" s="199"/>
      <c r="E95" s="159">
        <v>1.44</v>
      </c>
      <c r="F95" s="160"/>
      <c r="G95" s="161"/>
      <c r="M95" s="162" t="s">
        <v>205</v>
      </c>
      <c r="O95" s="150"/>
    </row>
    <row r="96" spans="1:104" ht="12.75">
      <c r="A96" s="151">
        <v>46</v>
      </c>
      <c r="B96" s="152" t="s">
        <v>206</v>
      </c>
      <c r="C96" s="153" t="s">
        <v>207</v>
      </c>
      <c r="D96" s="154" t="s">
        <v>208</v>
      </c>
      <c r="E96" s="155">
        <v>1</v>
      </c>
      <c r="F96" s="155"/>
      <c r="G96" s="156">
        <f>E96*F96</f>
        <v>0</v>
      </c>
      <c r="O96" s="150">
        <v>2</v>
      </c>
      <c r="AA96" s="123">
        <v>12</v>
      </c>
      <c r="AB96" s="123">
        <v>0</v>
      </c>
      <c r="AC96" s="123">
        <v>46</v>
      </c>
      <c r="AZ96" s="123">
        <v>2</v>
      </c>
      <c r="BA96" s="123">
        <f>IF(AZ96=1,G96,0)</f>
        <v>0</v>
      </c>
      <c r="BB96" s="123">
        <f>IF(AZ96=2,G96,0)</f>
        <v>0</v>
      </c>
      <c r="BC96" s="123">
        <f>IF(AZ96=3,G96,0)</f>
        <v>0</v>
      </c>
      <c r="BD96" s="123">
        <f>IF(AZ96=4,G96,0)</f>
        <v>0</v>
      </c>
      <c r="BE96" s="123">
        <f>IF(AZ96=5,G96,0)</f>
        <v>0</v>
      </c>
      <c r="CZ96" s="123">
        <v>0.00503</v>
      </c>
    </row>
    <row r="97" spans="1:104" ht="12.75">
      <c r="A97" s="151">
        <v>47</v>
      </c>
      <c r="B97" s="152" t="s">
        <v>209</v>
      </c>
      <c r="C97" s="153" t="s">
        <v>210</v>
      </c>
      <c r="D97" s="154" t="s">
        <v>90</v>
      </c>
      <c r="E97" s="155">
        <v>7.2</v>
      </c>
      <c r="F97" s="155"/>
      <c r="G97" s="156">
        <f>E97*F97</f>
        <v>0</v>
      </c>
      <c r="O97" s="150">
        <v>2</v>
      </c>
      <c r="AA97" s="123">
        <v>12</v>
      </c>
      <c r="AB97" s="123">
        <v>0</v>
      </c>
      <c r="AC97" s="123">
        <v>47</v>
      </c>
      <c r="AZ97" s="123">
        <v>2</v>
      </c>
      <c r="BA97" s="123">
        <f>IF(AZ97=1,G97,0)</f>
        <v>0</v>
      </c>
      <c r="BB97" s="123">
        <f>IF(AZ97=2,G97,0)</f>
        <v>0</v>
      </c>
      <c r="BC97" s="123">
        <f>IF(AZ97=3,G97,0)</f>
        <v>0</v>
      </c>
      <c r="BD97" s="123">
        <f>IF(AZ97=4,G97,0)</f>
        <v>0</v>
      </c>
      <c r="BE97" s="123">
        <f>IF(AZ97=5,G97,0)</f>
        <v>0</v>
      </c>
      <c r="CZ97" s="123">
        <v>0.0042</v>
      </c>
    </row>
    <row r="98" spans="1:104" ht="12.75">
      <c r="A98" s="151">
        <v>48</v>
      </c>
      <c r="B98" s="152" t="s">
        <v>211</v>
      </c>
      <c r="C98" s="153" t="s">
        <v>212</v>
      </c>
      <c r="D98" s="154" t="s">
        <v>90</v>
      </c>
      <c r="E98" s="155">
        <v>32</v>
      </c>
      <c r="F98" s="155"/>
      <c r="G98" s="156">
        <f>E98*F98</f>
        <v>0</v>
      </c>
      <c r="O98" s="150">
        <v>2</v>
      </c>
      <c r="AA98" s="123">
        <v>12</v>
      </c>
      <c r="AB98" s="123">
        <v>0</v>
      </c>
      <c r="AC98" s="123">
        <v>48</v>
      </c>
      <c r="AZ98" s="123">
        <v>2</v>
      </c>
      <c r="BA98" s="123">
        <f>IF(AZ98=1,G98,0)</f>
        <v>0</v>
      </c>
      <c r="BB98" s="123">
        <f>IF(AZ98=2,G98,0)</f>
        <v>0</v>
      </c>
      <c r="BC98" s="123">
        <f>IF(AZ98=3,G98,0)</f>
        <v>0</v>
      </c>
      <c r="BD98" s="123">
        <f>IF(AZ98=4,G98,0)</f>
        <v>0</v>
      </c>
      <c r="BE98" s="123">
        <f>IF(AZ98=5,G98,0)</f>
        <v>0</v>
      </c>
      <c r="CZ98" s="123">
        <v>0</v>
      </c>
    </row>
    <row r="99" spans="1:15" ht="12.75">
      <c r="A99" s="157"/>
      <c r="B99" s="158"/>
      <c r="C99" s="198" t="s">
        <v>213</v>
      </c>
      <c r="D99" s="199"/>
      <c r="E99" s="159">
        <v>0</v>
      </c>
      <c r="F99" s="160"/>
      <c r="G99" s="161"/>
      <c r="M99" s="162" t="s">
        <v>213</v>
      </c>
      <c r="O99" s="150"/>
    </row>
    <row r="100" spans="1:15" ht="12.75">
      <c r="A100" s="157"/>
      <c r="B100" s="158"/>
      <c r="C100" s="198" t="s">
        <v>214</v>
      </c>
      <c r="D100" s="199"/>
      <c r="E100" s="159">
        <v>5.4</v>
      </c>
      <c r="F100" s="160"/>
      <c r="G100" s="161"/>
      <c r="M100" s="162" t="s">
        <v>214</v>
      </c>
      <c r="O100" s="150"/>
    </row>
    <row r="101" spans="1:15" ht="12.75">
      <c r="A101" s="157"/>
      <c r="B101" s="158"/>
      <c r="C101" s="198" t="s">
        <v>215</v>
      </c>
      <c r="D101" s="199"/>
      <c r="E101" s="159">
        <v>0</v>
      </c>
      <c r="F101" s="160"/>
      <c r="G101" s="161"/>
      <c r="M101" s="162" t="s">
        <v>215</v>
      </c>
      <c r="O101" s="150"/>
    </row>
    <row r="102" spans="1:15" ht="12.75">
      <c r="A102" s="157"/>
      <c r="B102" s="158"/>
      <c r="C102" s="198" t="s">
        <v>216</v>
      </c>
      <c r="D102" s="199"/>
      <c r="E102" s="159">
        <v>3.9</v>
      </c>
      <c r="F102" s="160"/>
      <c r="G102" s="161"/>
      <c r="M102" s="162" t="s">
        <v>216</v>
      </c>
      <c r="O102" s="150"/>
    </row>
    <row r="103" spans="1:15" ht="12.75">
      <c r="A103" s="157"/>
      <c r="B103" s="158"/>
      <c r="C103" s="198" t="s">
        <v>217</v>
      </c>
      <c r="D103" s="199"/>
      <c r="E103" s="159">
        <v>0</v>
      </c>
      <c r="F103" s="160"/>
      <c r="G103" s="161"/>
      <c r="M103" s="162" t="s">
        <v>217</v>
      </c>
      <c r="O103" s="150"/>
    </row>
    <row r="104" spans="1:15" ht="12.75">
      <c r="A104" s="157"/>
      <c r="B104" s="158"/>
      <c r="C104" s="198" t="s">
        <v>218</v>
      </c>
      <c r="D104" s="199"/>
      <c r="E104" s="159">
        <v>5.6</v>
      </c>
      <c r="F104" s="160"/>
      <c r="G104" s="161"/>
      <c r="M104" s="162" t="s">
        <v>218</v>
      </c>
      <c r="O104" s="150"/>
    </row>
    <row r="105" spans="1:15" ht="12.75">
      <c r="A105" s="157"/>
      <c r="B105" s="158"/>
      <c r="C105" s="198" t="s">
        <v>219</v>
      </c>
      <c r="D105" s="199"/>
      <c r="E105" s="159">
        <v>0</v>
      </c>
      <c r="F105" s="160"/>
      <c r="G105" s="161"/>
      <c r="M105" s="162" t="s">
        <v>219</v>
      </c>
      <c r="O105" s="150"/>
    </row>
    <row r="106" spans="1:15" ht="12.75">
      <c r="A106" s="157"/>
      <c r="B106" s="158"/>
      <c r="C106" s="198" t="s">
        <v>220</v>
      </c>
      <c r="D106" s="199"/>
      <c r="E106" s="159">
        <v>17.1</v>
      </c>
      <c r="F106" s="160"/>
      <c r="G106" s="161"/>
      <c r="M106" s="162" t="s">
        <v>220</v>
      </c>
      <c r="O106" s="150"/>
    </row>
    <row r="107" spans="1:104" ht="12.75">
      <c r="A107" s="151">
        <v>49</v>
      </c>
      <c r="B107" s="152" t="s">
        <v>221</v>
      </c>
      <c r="C107" s="153" t="s">
        <v>222</v>
      </c>
      <c r="D107" s="154" t="s">
        <v>90</v>
      </c>
      <c r="E107" s="155">
        <v>14.9</v>
      </c>
      <c r="F107" s="155"/>
      <c r="G107" s="156">
        <f>E107*F107</f>
        <v>0</v>
      </c>
      <c r="O107" s="150">
        <v>2</v>
      </c>
      <c r="AA107" s="123">
        <v>12</v>
      </c>
      <c r="AB107" s="123">
        <v>0</v>
      </c>
      <c r="AC107" s="123">
        <v>49</v>
      </c>
      <c r="AZ107" s="123">
        <v>2</v>
      </c>
      <c r="BA107" s="123">
        <f>IF(AZ107=1,G107,0)</f>
        <v>0</v>
      </c>
      <c r="BB107" s="123">
        <f>IF(AZ107=2,G107,0)</f>
        <v>0</v>
      </c>
      <c r="BC107" s="123">
        <f>IF(AZ107=3,G107,0)</f>
        <v>0</v>
      </c>
      <c r="BD107" s="123">
        <f>IF(AZ107=4,G107,0)</f>
        <v>0</v>
      </c>
      <c r="BE107" s="123">
        <f>IF(AZ107=5,G107,0)</f>
        <v>0</v>
      </c>
      <c r="CZ107" s="123">
        <v>0.0021</v>
      </c>
    </row>
    <row r="108" spans="1:104" ht="12.75">
      <c r="A108" s="151">
        <v>50</v>
      </c>
      <c r="B108" s="152" t="s">
        <v>223</v>
      </c>
      <c r="C108" s="153" t="s">
        <v>224</v>
      </c>
      <c r="D108" s="154" t="s">
        <v>90</v>
      </c>
      <c r="E108" s="155">
        <v>15.3</v>
      </c>
      <c r="F108" s="155"/>
      <c r="G108" s="156">
        <f>E108*F108</f>
        <v>0</v>
      </c>
      <c r="O108" s="150">
        <v>2</v>
      </c>
      <c r="AA108" s="123">
        <v>12</v>
      </c>
      <c r="AB108" s="123">
        <v>0</v>
      </c>
      <c r="AC108" s="123">
        <v>50</v>
      </c>
      <c r="AZ108" s="123">
        <v>2</v>
      </c>
      <c r="BA108" s="123">
        <f>IF(AZ108=1,G108,0)</f>
        <v>0</v>
      </c>
      <c r="BB108" s="123">
        <f>IF(AZ108=2,G108,0)</f>
        <v>0</v>
      </c>
      <c r="BC108" s="123">
        <f>IF(AZ108=3,G108,0)</f>
        <v>0</v>
      </c>
      <c r="BD108" s="123">
        <f>IF(AZ108=4,G108,0)</f>
        <v>0</v>
      </c>
      <c r="BE108" s="123">
        <f>IF(AZ108=5,G108,0)</f>
        <v>0</v>
      </c>
      <c r="CZ108" s="123">
        <v>0.005</v>
      </c>
    </row>
    <row r="109" spans="1:15" ht="12.75">
      <c r="A109" s="157"/>
      <c r="B109" s="158"/>
      <c r="C109" s="198" t="s">
        <v>225</v>
      </c>
      <c r="D109" s="199"/>
      <c r="E109" s="159">
        <v>0</v>
      </c>
      <c r="F109" s="160"/>
      <c r="G109" s="161"/>
      <c r="M109" s="162" t="s">
        <v>225</v>
      </c>
      <c r="O109" s="150"/>
    </row>
    <row r="110" spans="1:15" ht="12.75">
      <c r="A110" s="157"/>
      <c r="B110" s="158"/>
      <c r="C110" s="198" t="s">
        <v>226</v>
      </c>
      <c r="D110" s="199"/>
      <c r="E110" s="159">
        <v>15.3</v>
      </c>
      <c r="F110" s="160"/>
      <c r="G110" s="161"/>
      <c r="M110" s="162" t="s">
        <v>226</v>
      </c>
      <c r="O110" s="150"/>
    </row>
    <row r="111" spans="1:104" ht="12.75">
      <c r="A111" s="151">
        <v>51</v>
      </c>
      <c r="B111" s="152" t="s">
        <v>227</v>
      </c>
      <c r="C111" s="153" t="s">
        <v>228</v>
      </c>
      <c r="D111" s="154" t="s">
        <v>90</v>
      </c>
      <c r="E111" s="155">
        <v>26.6</v>
      </c>
      <c r="F111" s="155"/>
      <c r="G111" s="156">
        <f>E111*F111</f>
        <v>0</v>
      </c>
      <c r="O111" s="150">
        <v>2</v>
      </c>
      <c r="AA111" s="123">
        <v>12</v>
      </c>
      <c r="AB111" s="123">
        <v>0</v>
      </c>
      <c r="AC111" s="123">
        <v>51</v>
      </c>
      <c r="AZ111" s="123">
        <v>2</v>
      </c>
      <c r="BA111" s="123">
        <f>IF(AZ111=1,G111,0)</f>
        <v>0</v>
      </c>
      <c r="BB111" s="123">
        <f>IF(AZ111=2,G111,0)</f>
        <v>0</v>
      </c>
      <c r="BC111" s="123">
        <f>IF(AZ111=3,G111,0)</f>
        <v>0</v>
      </c>
      <c r="BD111" s="123">
        <f>IF(AZ111=4,G111,0)</f>
        <v>0</v>
      </c>
      <c r="BE111" s="123">
        <f>IF(AZ111=5,G111,0)</f>
        <v>0</v>
      </c>
      <c r="CZ111" s="123">
        <v>0</v>
      </c>
    </row>
    <row r="112" spans="1:104" ht="12.75">
      <c r="A112" s="151">
        <v>52</v>
      </c>
      <c r="B112" s="152" t="s">
        <v>192</v>
      </c>
      <c r="C112" s="153" t="s">
        <v>229</v>
      </c>
      <c r="D112" s="154" t="s">
        <v>72</v>
      </c>
      <c r="E112" s="155">
        <v>21.08</v>
      </c>
      <c r="F112" s="155"/>
      <c r="G112" s="156">
        <f>E112*F112</f>
        <v>0</v>
      </c>
      <c r="O112" s="150">
        <v>2</v>
      </c>
      <c r="AA112" s="123">
        <v>12</v>
      </c>
      <c r="AB112" s="123">
        <v>0</v>
      </c>
      <c r="AC112" s="123">
        <v>52</v>
      </c>
      <c r="AZ112" s="123">
        <v>2</v>
      </c>
      <c r="BA112" s="123">
        <f>IF(AZ112=1,G112,0)</f>
        <v>0</v>
      </c>
      <c r="BB112" s="123">
        <f>IF(AZ112=2,G112,0)</f>
        <v>0</v>
      </c>
      <c r="BC112" s="123">
        <f>IF(AZ112=3,G112,0)</f>
        <v>0</v>
      </c>
      <c r="BD112" s="123">
        <f>IF(AZ112=4,G112,0)</f>
        <v>0</v>
      </c>
      <c r="BE112" s="123">
        <f>IF(AZ112=5,G112,0)</f>
        <v>0</v>
      </c>
      <c r="CZ112" s="123">
        <v>0</v>
      </c>
    </row>
    <row r="113" spans="1:15" ht="12.75">
      <c r="A113" s="157"/>
      <c r="B113" s="158"/>
      <c r="C113" s="198" t="s">
        <v>230</v>
      </c>
      <c r="D113" s="199"/>
      <c r="E113" s="159">
        <v>0</v>
      </c>
      <c r="F113" s="160"/>
      <c r="G113" s="161"/>
      <c r="M113" s="162" t="s">
        <v>230</v>
      </c>
      <c r="O113" s="150"/>
    </row>
    <row r="114" spans="1:15" ht="12.75">
      <c r="A114" s="157"/>
      <c r="B114" s="158"/>
      <c r="C114" s="198" t="s">
        <v>231</v>
      </c>
      <c r="D114" s="199"/>
      <c r="E114" s="159">
        <v>9.46</v>
      </c>
      <c r="F114" s="160"/>
      <c r="G114" s="161"/>
      <c r="M114" s="162" t="s">
        <v>231</v>
      </c>
      <c r="O114" s="150"/>
    </row>
    <row r="115" spans="1:15" ht="12.75">
      <c r="A115" s="157"/>
      <c r="B115" s="158"/>
      <c r="C115" s="198" t="s">
        <v>232</v>
      </c>
      <c r="D115" s="199"/>
      <c r="E115" s="159">
        <v>0</v>
      </c>
      <c r="F115" s="160"/>
      <c r="G115" s="161"/>
      <c r="M115" s="162" t="s">
        <v>232</v>
      </c>
      <c r="O115" s="150"/>
    </row>
    <row r="116" spans="1:15" ht="12.75">
      <c r="A116" s="157"/>
      <c r="B116" s="158"/>
      <c r="C116" s="198" t="s">
        <v>233</v>
      </c>
      <c r="D116" s="199"/>
      <c r="E116" s="159">
        <v>8.1</v>
      </c>
      <c r="F116" s="160"/>
      <c r="G116" s="161"/>
      <c r="M116" s="162" t="s">
        <v>233</v>
      </c>
      <c r="O116" s="150"/>
    </row>
    <row r="117" spans="1:15" ht="12.75">
      <c r="A117" s="157"/>
      <c r="B117" s="158"/>
      <c r="C117" s="198" t="s">
        <v>234</v>
      </c>
      <c r="D117" s="199"/>
      <c r="E117" s="159">
        <v>0</v>
      </c>
      <c r="F117" s="160"/>
      <c r="G117" s="161"/>
      <c r="M117" s="162" t="s">
        <v>234</v>
      </c>
      <c r="O117" s="150"/>
    </row>
    <row r="118" spans="1:15" ht="12.75">
      <c r="A118" s="157"/>
      <c r="B118" s="158"/>
      <c r="C118" s="198" t="s">
        <v>235</v>
      </c>
      <c r="D118" s="199"/>
      <c r="E118" s="159">
        <v>3.52</v>
      </c>
      <c r="F118" s="160"/>
      <c r="G118" s="161"/>
      <c r="M118" s="162" t="s">
        <v>235</v>
      </c>
      <c r="O118" s="150"/>
    </row>
    <row r="119" spans="1:104" ht="12.75">
      <c r="A119" s="151">
        <v>53</v>
      </c>
      <c r="B119" s="152" t="s">
        <v>199</v>
      </c>
      <c r="C119" s="153" t="s">
        <v>200</v>
      </c>
      <c r="D119" s="154" t="s">
        <v>72</v>
      </c>
      <c r="E119" s="155">
        <v>21.08</v>
      </c>
      <c r="F119" s="155"/>
      <c r="G119" s="156">
        <f>E119*F119</f>
        <v>0</v>
      </c>
      <c r="O119" s="150">
        <v>2</v>
      </c>
      <c r="AA119" s="123">
        <v>12</v>
      </c>
      <c r="AB119" s="123">
        <v>0</v>
      </c>
      <c r="AC119" s="123">
        <v>53</v>
      </c>
      <c r="AZ119" s="123">
        <v>2</v>
      </c>
      <c r="BA119" s="123">
        <f>IF(AZ119=1,G119,0)</f>
        <v>0</v>
      </c>
      <c r="BB119" s="123">
        <f>IF(AZ119=2,G119,0)</f>
        <v>0</v>
      </c>
      <c r="BC119" s="123">
        <f>IF(AZ119=3,G119,0)</f>
        <v>0</v>
      </c>
      <c r="BD119" s="123">
        <f>IF(AZ119=4,G119,0)</f>
        <v>0</v>
      </c>
      <c r="BE119" s="123">
        <f>IF(AZ119=5,G119,0)</f>
        <v>0</v>
      </c>
      <c r="CZ119" s="123">
        <v>0.01941</v>
      </c>
    </row>
    <row r="120" spans="1:104" ht="22.5">
      <c r="A120" s="151">
        <v>54</v>
      </c>
      <c r="B120" s="152" t="s">
        <v>236</v>
      </c>
      <c r="C120" s="153" t="s">
        <v>237</v>
      </c>
      <c r="D120" s="154" t="s">
        <v>90</v>
      </c>
      <c r="E120" s="155">
        <v>6.1</v>
      </c>
      <c r="F120" s="155"/>
      <c r="G120" s="156">
        <f>E120*F120</f>
        <v>0</v>
      </c>
      <c r="O120" s="150">
        <v>2</v>
      </c>
      <c r="AA120" s="123">
        <v>12</v>
      </c>
      <c r="AB120" s="123">
        <v>0</v>
      </c>
      <c r="AC120" s="123">
        <v>54</v>
      </c>
      <c r="AZ120" s="123">
        <v>2</v>
      </c>
      <c r="BA120" s="123">
        <f>IF(AZ120=1,G120,0)</f>
        <v>0</v>
      </c>
      <c r="BB120" s="123">
        <f>IF(AZ120=2,G120,0)</f>
        <v>0</v>
      </c>
      <c r="BC120" s="123">
        <f>IF(AZ120=3,G120,0)</f>
        <v>0</v>
      </c>
      <c r="BD120" s="123">
        <f>IF(AZ120=4,G120,0)</f>
        <v>0</v>
      </c>
      <c r="BE120" s="123">
        <f>IF(AZ120=5,G120,0)</f>
        <v>0</v>
      </c>
      <c r="CZ120" s="123">
        <v>0.003</v>
      </c>
    </row>
    <row r="121" spans="1:15" ht="12.75">
      <c r="A121" s="157"/>
      <c r="B121" s="158"/>
      <c r="C121" s="198" t="s">
        <v>238</v>
      </c>
      <c r="D121" s="199"/>
      <c r="E121" s="159">
        <v>6.1</v>
      </c>
      <c r="F121" s="160"/>
      <c r="G121" s="161"/>
      <c r="M121" s="162" t="s">
        <v>238</v>
      </c>
      <c r="O121" s="150"/>
    </row>
    <row r="122" spans="1:104" ht="12.75">
      <c r="A122" s="151">
        <v>55</v>
      </c>
      <c r="B122" s="152" t="s">
        <v>239</v>
      </c>
      <c r="C122" s="153" t="s">
        <v>240</v>
      </c>
      <c r="D122" s="154" t="s">
        <v>90</v>
      </c>
      <c r="E122" s="155">
        <v>7.2</v>
      </c>
      <c r="F122" s="155"/>
      <c r="G122" s="156">
        <f>E122*F122</f>
        <v>0</v>
      </c>
      <c r="O122" s="150">
        <v>2</v>
      </c>
      <c r="AA122" s="123">
        <v>12</v>
      </c>
      <c r="AB122" s="123">
        <v>0</v>
      </c>
      <c r="AC122" s="123">
        <v>55</v>
      </c>
      <c r="AZ122" s="123">
        <v>2</v>
      </c>
      <c r="BA122" s="123">
        <f>IF(AZ122=1,G122,0)</f>
        <v>0</v>
      </c>
      <c r="BB122" s="123">
        <f>IF(AZ122=2,G122,0)</f>
        <v>0</v>
      </c>
      <c r="BC122" s="123">
        <f>IF(AZ122=3,G122,0)</f>
        <v>0</v>
      </c>
      <c r="BD122" s="123">
        <f>IF(AZ122=4,G122,0)</f>
        <v>0</v>
      </c>
      <c r="BE122" s="123">
        <f>IF(AZ122=5,G122,0)</f>
        <v>0</v>
      </c>
      <c r="CZ122" s="123">
        <v>0.00373</v>
      </c>
    </row>
    <row r="123" spans="1:15" ht="12.75">
      <c r="A123" s="157"/>
      <c r="B123" s="158"/>
      <c r="C123" s="198" t="s">
        <v>241</v>
      </c>
      <c r="D123" s="199"/>
      <c r="E123" s="159">
        <v>7.2</v>
      </c>
      <c r="F123" s="160"/>
      <c r="G123" s="161"/>
      <c r="M123" s="162" t="s">
        <v>241</v>
      </c>
      <c r="O123" s="150"/>
    </row>
    <row r="124" spans="1:104" ht="12.75">
      <c r="A124" s="151">
        <v>56</v>
      </c>
      <c r="B124" s="152" t="s">
        <v>242</v>
      </c>
      <c r="C124" s="153" t="s">
        <v>243</v>
      </c>
      <c r="D124" s="154" t="s">
        <v>208</v>
      </c>
      <c r="E124" s="155">
        <v>2</v>
      </c>
      <c r="F124" s="155"/>
      <c r="G124" s="156">
        <f>E124*F124</f>
        <v>0</v>
      </c>
      <c r="O124" s="150">
        <v>2</v>
      </c>
      <c r="AA124" s="123">
        <v>12</v>
      </c>
      <c r="AB124" s="123">
        <v>0</v>
      </c>
      <c r="AC124" s="123">
        <v>56</v>
      </c>
      <c r="AZ124" s="123">
        <v>2</v>
      </c>
      <c r="BA124" s="123">
        <f>IF(AZ124=1,G124,0)</f>
        <v>0</v>
      </c>
      <c r="BB124" s="123">
        <f>IF(AZ124=2,G124,0)</f>
        <v>0</v>
      </c>
      <c r="BC124" s="123">
        <f>IF(AZ124=3,G124,0)</f>
        <v>0</v>
      </c>
      <c r="BD124" s="123">
        <f>IF(AZ124=4,G124,0)</f>
        <v>0</v>
      </c>
      <c r="BE124" s="123">
        <f>IF(AZ124=5,G124,0)</f>
        <v>0</v>
      </c>
      <c r="CZ124" s="123">
        <v>0.00406</v>
      </c>
    </row>
    <row r="125" spans="1:104" ht="12.75">
      <c r="A125" s="151">
        <v>57</v>
      </c>
      <c r="B125" s="152" t="s">
        <v>244</v>
      </c>
      <c r="C125" s="153" t="s">
        <v>245</v>
      </c>
      <c r="D125" s="154" t="s">
        <v>72</v>
      </c>
      <c r="E125" s="155">
        <v>10.32</v>
      </c>
      <c r="F125" s="155"/>
      <c r="G125" s="156">
        <f>E125*F125</f>
        <v>0</v>
      </c>
      <c r="O125" s="150">
        <v>2</v>
      </c>
      <c r="AA125" s="123">
        <v>12</v>
      </c>
      <c r="AB125" s="123">
        <v>0</v>
      </c>
      <c r="AC125" s="123">
        <v>57</v>
      </c>
      <c r="AZ125" s="123">
        <v>2</v>
      </c>
      <c r="BA125" s="123">
        <f>IF(AZ125=1,G125,0)</f>
        <v>0</v>
      </c>
      <c r="BB125" s="123">
        <f>IF(AZ125=2,G125,0)</f>
        <v>0</v>
      </c>
      <c r="BC125" s="123">
        <f>IF(AZ125=3,G125,0)</f>
        <v>0</v>
      </c>
      <c r="BD125" s="123">
        <f>IF(AZ125=4,G125,0)</f>
        <v>0</v>
      </c>
      <c r="BE125" s="123">
        <f>IF(AZ125=5,G125,0)</f>
        <v>0</v>
      </c>
      <c r="CZ125" s="123">
        <v>0.01941</v>
      </c>
    </row>
    <row r="126" spans="1:15" ht="12.75">
      <c r="A126" s="157"/>
      <c r="B126" s="158"/>
      <c r="C126" s="198" t="s">
        <v>246</v>
      </c>
      <c r="D126" s="199"/>
      <c r="E126" s="159">
        <v>10.32</v>
      </c>
      <c r="F126" s="160"/>
      <c r="G126" s="161"/>
      <c r="M126" s="162" t="s">
        <v>246</v>
      </c>
      <c r="O126" s="150"/>
    </row>
    <row r="127" spans="1:104" ht="12.75">
      <c r="A127" s="151">
        <v>58</v>
      </c>
      <c r="B127" s="152" t="s">
        <v>247</v>
      </c>
      <c r="C127" s="153" t="s">
        <v>248</v>
      </c>
      <c r="D127" s="154" t="s">
        <v>54</v>
      </c>
      <c r="E127" s="155">
        <v>1930.76</v>
      </c>
      <c r="F127" s="155"/>
      <c r="G127" s="156">
        <f>E127*F127</f>
        <v>0</v>
      </c>
      <c r="O127" s="150">
        <v>2</v>
      </c>
      <c r="AA127" s="123">
        <v>12</v>
      </c>
      <c r="AB127" s="123">
        <v>0</v>
      </c>
      <c r="AC127" s="123">
        <v>58</v>
      </c>
      <c r="AZ127" s="123">
        <v>2</v>
      </c>
      <c r="BA127" s="123">
        <f>IF(AZ127=1,G127,0)</f>
        <v>0</v>
      </c>
      <c r="BB127" s="123">
        <f>IF(AZ127=2,G127,0)</f>
        <v>0</v>
      </c>
      <c r="BC127" s="123">
        <f>IF(AZ127=3,G127,0)</f>
        <v>0</v>
      </c>
      <c r="BD127" s="123">
        <f>IF(AZ127=4,G127,0)</f>
        <v>0</v>
      </c>
      <c r="BE127" s="123">
        <f>IF(AZ127=5,G127,0)</f>
        <v>0</v>
      </c>
      <c r="CZ127" s="123">
        <v>0</v>
      </c>
    </row>
    <row r="128" spans="1:57" ht="12.75">
      <c r="A128" s="163"/>
      <c r="B128" s="164" t="s">
        <v>67</v>
      </c>
      <c r="C128" s="165" t="str">
        <f>CONCATENATE(B74," ",C74)</f>
        <v>764 Konstrukce klempířské</v>
      </c>
      <c r="D128" s="163"/>
      <c r="E128" s="166"/>
      <c r="F128" s="166"/>
      <c r="G128" s="167">
        <f>SUM(G74:G127)</f>
        <v>0</v>
      </c>
      <c r="O128" s="150">
        <v>4</v>
      </c>
      <c r="BA128" s="168">
        <f>SUM(BA74:BA127)</f>
        <v>0</v>
      </c>
      <c r="BB128" s="168">
        <f>SUM(BB74:BB127)</f>
        <v>0</v>
      </c>
      <c r="BC128" s="168">
        <f>SUM(BC74:BC127)</f>
        <v>0</v>
      </c>
      <c r="BD128" s="168">
        <f>SUM(BD74:BD127)</f>
        <v>0</v>
      </c>
      <c r="BE128" s="168">
        <f>SUM(BE74:BE127)</f>
        <v>0</v>
      </c>
    </row>
    <row r="129" spans="1:15" ht="12.75">
      <c r="A129" s="143" t="s">
        <v>65</v>
      </c>
      <c r="B129" s="144" t="s">
        <v>249</v>
      </c>
      <c r="C129" s="145" t="s">
        <v>250</v>
      </c>
      <c r="D129" s="146"/>
      <c r="E129" s="147"/>
      <c r="F129" s="147"/>
      <c r="G129" s="148"/>
      <c r="H129" s="149"/>
      <c r="I129" s="149"/>
      <c r="O129" s="150">
        <v>1</v>
      </c>
    </row>
    <row r="130" spans="1:104" ht="12.75">
      <c r="A130" s="151">
        <v>59</v>
      </c>
      <c r="B130" s="152" t="s">
        <v>251</v>
      </c>
      <c r="C130" s="153" t="s">
        <v>252</v>
      </c>
      <c r="D130" s="154" t="s">
        <v>72</v>
      </c>
      <c r="E130" s="155">
        <v>161.52</v>
      </c>
      <c r="F130" s="155"/>
      <c r="G130" s="156">
        <f>E130*F130</f>
        <v>0</v>
      </c>
      <c r="O130" s="150">
        <v>2</v>
      </c>
      <c r="AA130" s="123">
        <v>12</v>
      </c>
      <c r="AB130" s="123">
        <v>0</v>
      </c>
      <c r="AC130" s="123">
        <v>59</v>
      </c>
      <c r="AZ130" s="123">
        <v>2</v>
      </c>
      <c r="BA130" s="123">
        <f>IF(AZ130=1,G130,0)</f>
        <v>0</v>
      </c>
      <c r="BB130" s="123">
        <f>IF(AZ130=2,G130,0)</f>
        <v>0</v>
      </c>
      <c r="BC130" s="123">
        <f>IF(AZ130=3,G130,0)</f>
        <v>0</v>
      </c>
      <c r="BD130" s="123">
        <f>IF(AZ130=4,G130,0)</f>
        <v>0</v>
      </c>
      <c r="BE130" s="123">
        <f>IF(AZ130=5,G130,0)</f>
        <v>0</v>
      </c>
      <c r="CZ130" s="123">
        <v>0</v>
      </c>
    </row>
    <row r="131" spans="1:15" ht="12.75">
      <c r="A131" s="157"/>
      <c r="B131" s="158"/>
      <c r="C131" s="198" t="s">
        <v>166</v>
      </c>
      <c r="D131" s="199"/>
      <c r="E131" s="159">
        <v>161.52</v>
      </c>
      <c r="F131" s="160"/>
      <c r="G131" s="161"/>
      <c r="M131" s="162" t="s">
        <v>166</v>
      </c>
      <c r="O131" s="150"/>
    </row>
    <row r="132" spans="1:104" ht="22.5">
      <c r="A132" s="151">
        <v>60</v>
      </c>
      <c r="B132" s="152" t="s">
        <v>253</v>
      </c>
      <c r="C132" s="153" t="s">
        <v>254</v>
      </c>
      <c r="D132" s="154" t="s">
        <v>72</v>
      </c>
      <c r="E132" s="155">
        <v>161.52</v>
      </c>
      <c r="F132" s="155"/>
      <c r="G132" s="156">
        <f>E132*F132</f>
        <v>0</v>
      </c>
      <c r="O132" s="150">
        <v>2</v>
      </c>
      <c r="AA132" s="123">
        <v>12</v>
      </c>
      <c r="AB132" s="123">
        <v>0</v>
      </c>
      <c r="AC132" s="123">
        <v>60</v>
      </c>
      <c r="AZ132" s="123">
        <v>2</v>
      </c>
      <c r="BA132" s="123">
        <f>IF(AZ132=1,G132,0)</f>
        <v>0</v>
      </c>
      <c r="BB132" s="123">
        <f>IF(AZ132=2,G132,0)</f>
        <v>0</v>
      </c>
      <c r="BC132" s="123">
        <f>IF(AZ132=3,G132,0)</f>
        <v>0</v>
      </c>
      <c r="BD132" s="123">
        <f>IF(AZ132=4,G132,0)</f>
        <v>0</v>
      </c>
      <c r="BE132" s="123">
        <f>IF(AZ132=5,G132,0)</f>
        <v>0</v>
      </c>
      <c r="CZ132" s="123">
        <v>0.00151</v>
      </c>
    </row>
    <row r="133" spans="1:104" ht="12.75">
      <c r="A133" s="151">
        <v>61</v>
      </c>
      <c r="B133" s="152" t="s">
        <v>255</v>
      </c>
      <c r="C133" s="153" t="s">
        <v>256</v>
      </c>
      <c r="D133" s="154" t="s">
        <v>72</v>
      </c>
      <c r="E133" s="155">
        <v>161.52</v>
      </c>
      <c r="F133" s="155"/>
      <c r="G133" s="156">
        <f>E133*F133</f>
        <v>0</v>
      </c>
      <c r="O133" s="150">
        <v>2</v>
      </c>
      <c r="AA133" s="123">
        <v>12</v>
      </c>
      <c r="AB133" s="123">
        <v>0</v>
      </c>
      <c r="AC133" s="123">
        <v>61</v>
      </c>
      <c r="AZ133" s="123">
        <v>2</v>
      </c>
      <c r="BA133" s="123">
        <f>IF(AZ133=1,G133,0)</f>
        <v>0</v>
      </c>
      <c r="BB133" s="123">
        <f>IF(AZ133=2,G133,0)</f>
        <v>0</v>
      </c>
      <c r="BC133" s="123">
        <f>IF(AZ133=3,G133,0)</f>
        <v>0</v>
      </c>
      <c r="BD133" s="123">
        <f>IF(AZ133=4,G133,0)</f>
        <v>0</v>
      </c>
      <c r="BE133" s="123">
        <f>IF(AZ133=5,G133,0)</f>
        <v>0</v>
      </c>
      <c r="CZ133" s="123">
        <v>0.03968</v>
      </c>
    </row>
    <row r="134" spans="1:104" ht="12.75">
      <c r="A134" s="151">
        <v>62</v>
      </c>
      <c r="B134" s="152" t="s">
        <v>257</v>
      </c>
      <c r="C134" s="153" t="s">
        <v>258</v>
      </c>
      <c r="D134" s="154" t="s">
        <v>90</v>
      </c>
      <c r="E134" s="155">
        <v>20.2</v>
      </c>
      <c r="F134" s="155"/>
      <c r="G134" s="156">
        <f>E134*F134</f>
        <v>0</v>
      </c>
      <c r="O134" s="150">
        <v>2</v>
      </c>
      <c r="AA134" s="123">
        <v>12</v>
      </c>
      <c r="AB134" s="123">
        <v>0</v>
      </c>
      <c r="AC134" s="123">
        <v>62</v>
      </c>
      <c r="AZ134" s="123">
        <v>2</v>
      </c>
      <c r="BA134" s="123">
        <f>IF(AZ134=1,G134,0)</f>
        <v>0</v>
      </c>
      <c r="BB134" s="123">
        <f>IF(AZ134=2,G134,0)</f>
        <v>0</v>
      </c>
      <c r="BC134" s="123">
        <f>IF(AZ134=3,G134,0)</f>
        <v>0</v>
      </c>
      <c r="BD134" s="123">
        <f>IF(AZ134=4,G134,0)</f>
        <v>0</v>
      </c>
      <c r="BE134" s="123">
        <f>IF(AZ134=5,G134,0)</f>
        <v>0</v>
      </c>
      <c r="CZ134" s="123">
        <v>0.00854</v>
      </c>
    </row>
    <row r="135" spans="1:15" ht="12.75">
      <c r="A135" s="157"/>
      <c r="B135" s="158"/>
      <c r="C135" s="198" t="s">
        <v>259</v>
      </c>
      <c r="D135" s="199"/>
      <c r="E135" s="159">
        <v>20.2</v>
      </c>
      <c r="F135" s="160"/>
      <c r="G135" s="161"/>
      <c r="M135" s="162" t="s">
        <v>259</v>
      </c>
      <c r="O135" s="150"/>
    </row>
    <row r="136" spans="1:104" ht="12.75">
      <c r="A136" s="151">
        <v>63</v>
      </c>
      <c r="B136" s="152" t="s">
        <v>260</v>
      </c>
      <c r="C136" s="153" t="s">
        <v>261</v>
      </c>
      <c r="D136" s="154" t="s">
        <v>90</v>
      </c>
      <c r="E136" s="155">
        <v>18.4</v>
      </c>
      <c r="F136" s="155"/>
      <c r="G136" s="156">
        <f>E136*F136</f>
        <v>0</v>
      </c>
      <c r="O136" s="150">
        <v>2</v>
      </c>
      <c r="AA136" s="123">
        <v>12</v>
      </c>
      <c r="AB136" s="123">
        <v>0</v>
      </c>
      <c r="AC136" s="123">
        <v>63</v>
      </c>
      <c r="AZ136" s="123">
        <v>2</v>
      </c>
      <c r="BA136" s="123">
        <f>IF(AZ136=1,G136,0)</f>
        <v>0</v>
      </c>
      <c r="BB136" s="123">
        <f>IF(AZ136=2,G136,0)</f>
        <v>0</v>
      </c>
      <c r="BC136" s="123">
        <f>IF(AZ136=3,G136,0)</f>
        <v>0</v>
      </c>
      <c r="BD136" s="123">
        <f>IF(AZ136=4,G136,0)</f>
        <v>0</v>
      </c>
      <c r="BE136" s="123">
        <f>IF(AZ136=5,G136,0)</f>
        <v>0</v>
      </c>
      <c r="CZ136" s="123">
        <v>0.00032</v>
      </c>
    </row>
    <row r="137" spans="1:15" ht="12.75">
      <c r="A137" s="157"/>
      <c r="B137" s="158"/>
      <c r="C137" s="198" t="s">
        <v>262</v>
      </c>
      <c r="D137" s="199"/>
      <c r="E137" s="159">
        <v>18.4</v>
      </c>
      <c r="F137" s="160"/>
      <c r="G137" s="161"/>
      <c r="M137" s="162" t="s">
        <v>262</v>
      </c>
      <c r="O137" s="150"/>
    </row>
    <row r="138" spans="1:104" ht="12.75">
      <c r="A138" s="151">
        <v>64</v>
      </c>
      <c r="B138" s="152" t="s">
        <v>263</v>
      </c>
      <c r="C138" s="153" t="s">
        <v>264</v>
      </c>
      <c r="D138" s="154" t="s">
        <v>90</v>
      </c>
      <c r="E138" s="155">
        <v>9.2</v>
      </c>
      <c r="F138" s="155"/>
      <c r="G138" s="156">
        <f>E138*F138</f>
        <v>0</v>
      </c>
      <c r="O138" s="150">
        <v>2</v>
      </c>
      <c r="AA138" s="123">
        <v>12</v>
      </c>
      <c r="AB138" s="123">
        <v>0</v>
      </c>
      <c r="AC138" s="123">
        <v>64</v>
      </c>
      <c r="AZ138" s="123">
        <v>2</v>
      </c>
      <c r="BA138" s="123">
        <f>IF(AZ138=1,G138,0)</f>
        <v>0</v>
      </c>
      <c r="BB138" s="123">
        <f>IF(AZ138=2,G138,0)</f>
        <v>0</v>
      </c>
      <c r="BC138" s="123">
        <f>IF(AZ138=3,G138,0)</f>
        <v>0</v>
      </c>
      <c r="BD138" s="123">
        <f>IF(AZ138=4,G138,0)</f>
        <v>0</v>
      </c>
      <c r="BE138" s="123">
        <f>IF(AZ138=5,G138,0)</f>
        <v>0</v>
      </c>
      <c r="CZ138" s="123">
        <v>0.01082</v>
      </c>
    </row>
    <row r="139" spans="1:15" ht="12.75">
      <c r="A139" s="157"/>
      <c r="B139" s="158"/>
      <c r="C139" s="198" t="s">
        <v>265</v>
      </c>
      <c r="D139" s="199"/>
      <c r="E139" s="159">
        <v>9.2</v>
      </c>
      <c r="F139" s="160"/>
      <c r="G139" s="161"/>
      <c r="M139" s="162" t="s">
        <v>265</v>
      </c>
      <c r="O139" s="150"/>
    </row>
    <row r="140" spans="1:104" ht="12.75">
      <c r="A140" s="151">
        <v>65</v>
      </c>
      <c r="B140" s="152" t="s">
        <v>266</v>
      </c>
      <c r="C140" s="153" t="s">
        <v>267</v>
      </c>
      <c r="D140" s="154" t="s">
        <v>90</v>
      </c>
      <c r="E140" s="155">
        <v>9.2</v>
      </c>
      <c r="F140" s="155"/>
      <c r="G140" s="156">
        <f>E140*F140</f>
        <v>0</v>
      </c>
      <c r="O140" s="150">
        <v>2</v>
      </c>
      <c r="AA140" s="123">
        <v>12</v>
      </c>
      <c r="AB140" s="123">
        <v>0</v>
      </c>
      <c r="AC140" s="123">
        <v>65</v>
      </c>
      <c r="AZ140" s="123">
        <v>2</v>
      </c>
      <c r="BA140" s="123">
        <f>IF(AZ140=1,G140,0)</f>
        <v>0</v>
      </c>
      <c r="BB140" s="123">
        <f>IF(AZ140=2,G140,0)</f>
        <v>0</v>
      </c>
      <c r="BC140" s="123">
        <f>IF(AZ140=3,G140,0)</f>
        <v>0</v>
      </c>
      <c r="BD140" s="123">
        <f>IF(AZ140=4,G140,0)</f>
        <v>0</v>
      </c>
      <c r="BE140" s="123">
        <f>IF(AZ140=5,G140,0)</f>
        <v>0</v>
      </c>
      <c r="CZ140" s="123">
        <v>0.01082</v>
      </c>
    </row>
    <row r="141" spans="1:15" ht="12.75">
      <c r="A141" s="157"/>
      <c r="B141" s="158"/>
      <c r="C141" s="198" t="s">
        <v>265</v>
      </c>
      <c r="D141" s="199"/>
      <c r="E141" s="159">
        <v>9.2</v>
      </c>
      <c r="F141" s="160"/>
      <c r="G141" s="161"/>
      <c r="M141" s="162" t="s">
        <v>265</v>
      </c>
      <c r="O141" s="150"/>
    </row>
    <row r="142" spans="1:104" ht="12.75">
      <c r="A142" s="151">
        <v>66</v>
      </c>
      <c r="B142" s="152" t="s">
        <v>268</v>
      </c>
      <c r="C142" s="153" t="s">
        <v>269</v>
      </c>
      <c r="D142" s="154" t="s">
        <v>208</v>
      </c>
      <c r="E142" s="155">
        <v>8</v>
      </c>
      <c r="F142" s="155"/>
      <c r="G142" s="156">
        <f>E142*F142</f>
        <v>0</v>
      </c>
      <c r="O142" s="150">
        <v>2</v>
      </c>
      <c r="AA142" s="123">
        <v>12</v>
      </c>
      <c r="AB142" s="123">
        <v>0</v>
      </c>
      <c r="AC142" s="123">
        <v>66</v>
      </c>
      <c r="AZ142" s="123">
        <v>2</v>
      </c>
      <c r="BA142" s="123">
        <f>IF(AZ142=1,G142,0)</f>
        <v>0</v>
      </c>
      <c r="BB142" s="123">
        <f>IF(AZ142=2,G142,0)</f>
        <v>0</v>
      </c>
      <c r="BC142" s="123">
        <f>IF(AZ142=3,G142,0)</f>
        <v>0</v>
      </c>
      <c r="BD142" s="123">
        <f>IF(AZ142=4,G142,0)</f>
        <v>0</v>
      </c>
      <c r="BE142" s="123">
        <f>IF(AZ142=5,G142,0)</f>
        <v>0</v>
      </c>
      <c r="CZ142" s="123">
        <v>0.006</v>
      </c>
    </row>
    <row r="143" spans="1:15" ht="12.75">
      <c r="A143" s="157"/>
      <c r="B143" s="158"/>
      <c r="C143" s="198" t="s">
        <v>270</v>
      </c>
      <c r="D143" s="199"/>
      <c r="E143" s="159">
        <v>8</v>
      </c>
      <c r="F143" s="160"/>
      <c r="G143" s="161"/>
      <c r="M143" s="162" t="s">
        <v>270</v>
      </c>
      <c r="O143" s="150"/>
    </row>
    <row r="144" spans="1:104" ht="12.75">
      <c r="A144" s="151">
        <v>67</v>
      </c>
      <c r="B144" s="152" t="s">
        <v>271</v>
      </c>
      <c r="C144" s="153" t="s">
        <v>272</v>
      </c>
      <c r="D144" s="154" t="s">
        <v>90</v>
      </c>
      <c r="E144" s="155">
        <v>26.6</v>
      </c>
      <c r="F144" s="155"/>
      <c r="G144" s="156">
        <f>E144*F144</f>
        <v>0</v>
      </c>
      <c r="O144" s="150">
        <v>2</v>
      </c>
      <c r="AA144" s="123">
        <v>12</v>
      </c>
      <c r="AB144" s="123">
        <v>0</v>
      </c>
      <c r="AC144" s="123">
        <v>67</v>
      </c>
      <c r="AZ144" s="123">
        <v>2</v>
      </c>
      <c r="BA144" s="123">
        <f>IF(AZ144=1,G144,0)</f>
        <v>0</v>
      </c>
      <c r="BB144" s="123">
        <f>IF(AZ144=2,G144,0)</f>
        <v>0</v>
      </c>
      <c r="BC144" s="123">
        <f>IF(AZ144=3,G144,0)</f>
        <v>0</v>
      </c>
      <c r="BD144" s="123">
        <f>IF(AZ144=4,G144,0)</f>
        <v>0</v>
      </c>
      <c r="BE144" s="123">
        <f>IF(AZ144=5,G144,0)</f>
        <v>0</v>
      </c>
      <c r="CZ144" s="123">
        <v>0.00051</v>
      </c>
    </row>
    <row r="145" spans="1:15" ht="12.75">
      <c r="A145" s="157"/>
      <c r="B145" s="158"/>
      <c r="C145" s="198" t="s">
        <v>181</v>
      </c>
      <c r="D145" s="199"/>
      <c r="E145" s="159">
        <v>26.6</v>
      </c>
      <c r="F145" s="160"/>
      <c r="G145" s="161"/>
      <c r="M145" s="162" t="s">
        <v>181</v>
      </c>
      <c r="O145" s="150"/>
    </row>
    <row r="146" spans="1:104" ht="12.75">
      <c r="A146" s="151">
        <v>68</v>
      </c>
      <c r="B146" s="152" t="s">
        <v>273</v>
      </c>
      <c r="C146" s="153" t="s">
        <v>274</v>
      </c>
      <c r="D146" s="154" t="s">
        <v>90</v>
      </c>
      <c r="E146" s="155">
        <v>26.6</v>
      </c>
      <c r="F146" s="155"/>
      <c r="G146" s="156">
        <f>E146*F146</f>
        <v>0</v>
      </c>
      <c r="O146" s="150">
        <v>2</v>
      </c>
      <c r="AA146" s="123">
        <v>12</v>
      </c>
      <c r="AB146" s="123">
        <v>0</v>
      </c>
      <c r="AC146" s="123">
        <v>68</v>
      </c>
      <c r="AZ146" s="123">
        <v>2</v>
      </c>
      <c r="BA146" s="123">
        <f>IF(AZ146=1,G146,0)</f>
        <v>0</v>
      </c>
      <c r="BB146" s="123">
        <f>IF(AZ146=2,G146,0)</f>
        <v>0</v>
      </c>
      <c r="BC146" s="123">
        <f>IF(AZ146=3,G146,0)</f>
        <v>0</v>
      </c>
      <c r="BD146" s="123">
        <f>IF(AZ146=4,G146,0)</f>
        <v>0</v>
      </c>
      <c r="BE146" s="123">
        <f>IF(AZ146=5,G146,0)</f>
        <v>0</v>
      </c>
      <c r="CZ146" s="123">
        <v>0.00063</v>
      </c>
    </row>
    <row r="147" spans="1:15" ht="12.75">
      <c r="A147" s="157"/>
      <c r="B147" s="158"/>
      <c r="C147" s="198" t="s">
        <v>181</v>
      </c>
      <c r="D147" s="199"/>
      <c r="E147" s="159">
        <v>26.6</v>
      </c>
      <c r="F147" s="160"/>
      <c r="G147" s="161"/>
      <c r="M147" s="162" t="s">
        <v>181</v>
      </c>
      <c r="O147" s="150"/>
    </row>
    <row r="148" spans="1:104" ht="12.75">
      <c r="A148" s="151">
        <v>69</v>
      </c>
      <c r="B148" s="152" t="s">
        <v>275</v>
      </c>
      <c r="C148" s="153" t="s">
        <v>276</v>
      </c>
      <c r="D148" s="154" t="s">
        <v>54</v>
      </c>
      <c r="E148" s="155">
        <v>1496.5</v>
      </c>
      <c r="F148" s="155"/>
      <c r="G148" s="156">
        <f>E148*F148</f>
        <v>0</v>
      </c>
      <c r="O148" s="150">
        <v>2</v>
      </c>
      <c r="AA148" s="123">
        <v>12</v>
      </c>
      <c r="AB148" s="123">
        <v>0</v>
      </c>
      <c r="AC148" s="123">
        <v>69</v>
      </c>
      <c r="AZ148" s="123">
        <v>2</v>
      </c>
      <c r="BA148" s="123">
        <f>IF(AZ148=1,G148,0)</f>
        <v>0</v>
      </c>
      <c r="BB148" s="123">
        <f>IF(AZ148=2,G148,0)</f>
        <v>0</v>
      </c>
      <c r="BC148" s="123">
        <f>IF(AZ148=3,G148,0)</f>
        <v>0</v>
      </c>
      <c r="BD148" s="123">
        <f>IF(AZ148=4,G148,0)</f>
        <v>0</v>
      </c>
      <c r="BE148" s="123">
        <f>IF(AZ148=5,G148,0)</f>
        <v>0</v>
      </c>
      <c r="CZ148" s="123">
        <v>0</v>
      </c>
    </row>
    <row r="149" spans="1:57" ht="12.75">
      <c r="A149" s="163"/>
      <c r="B149" s="164" t="s">
        <v>67</v>
      </c>
      <c r="C149" s="165" t="str">
        <f>CONCATENATE(B129," ",C129)</f>
        <v>765 Krytiny tvrdé</v>
      </c>
      <c r="D149" s="163"/>
      <c r="E149" s="166"/>
      <c r="F149" s="166"/>
      <c r="G149" s="167">
        <f>SUM(G129:G148)</f>
        <v>0</v>
      </c>
      <c r="O149" s="150">
        <v>4</v>
      </c>
      <c r="BA149" s="168">
        <f>SUM(BA129:BA148)</f>
        <v>0</v>
      </c>
      <c r="BB149" s="168">
        <f>SUM(BB129:BB148)</f>
        <v>0</v>
      </c>
      <c r="BC149" s="168">
        <f>SUM(BC129:BC148)</f>
        <v>0</v>
      </c>
      <c r="BD149" s="168">
        <f>SUM(BD129:BD148)</f>
        <v>0</v>
      </c>
      <c r="BE149" s="168">
        <f>SUM(BE129:BE148)</f>
        <v>0</v>
      </c>
    </row>
    <row r="150" spans="1:15" ht="12.75">
      <c r="A150" s="143" t="s">
        <v>65</v>
      </c>
      <c r="B150" s="144" t="s">
        <v>277</v>
      </c>
      <c r="C150" s="145" t="s">
        <v>278</v>
      </c>
      <c r="D150" s="146"/>
      <c r="E150" s="147"/>
      <c r="F150" s="147"/>
      <c r="G150" s="148"/>
      <c r="H150" s="149"/>
      <c r="I150" s="149"/>
      <c r="O150" s="150">
        <v>1</v>
      </c>
    </row>
    <row r="151" spans="1:104" ht="12.75">
      <c r="A151" s="151">
        <v>70</v>
      </c>
      <c r="B151" s="152" t="s">
        <v>279</v>
      </c>
      <c r="C151" s="153" t="s">
        <v>280</v>
      </c>
      <c r="D151" s="154" t="s">
        <v>72</v>
      </c>
      <c r="E151" s="155">
        <v>3.48</v>
      </c>
      <c r="F151" s="155"/>
      <c r="G151" s="156">
        <f>E151*F151</f>
        <v>0</v>
      </c>
      <c r="O151" s="150">
        <v>2</v>
      </c>
      <c r="AA151" s="123">
        <v>12</v>
      </c>
      <c r="AB151" s="123">
        <v>0</v>
      </c>
      <c r="AC151" s="123">
        <v>70</v>
      </c>
      <c r="AZ151" s="123">
        <v>2</v>
      </c>
      <c r="BA151" s="123">
        <f>IF(AZ151=1,G151,0)</f>
        <v>0</v>
      </c>
      <c r="BB151" s="123">
        <f>IF(AZ151=2,G151,0)</f>
        <v>0</v>
      </c>
      <c r="BC151" s="123">
        <f>IF(AZ151=3,G151,0)</f>
        <v>0</v>
      </c>
      <c r="BD151" s="123">
        <f>IF(AZ151=4,G151,0)</f>
        <v>0</v>
      </c>
      <c r="BE151" s="123">
        <f>IF(AZ151=5,G151,0)</f>
        <v>0</v>
      </c>
      <c r="CZ151" s="123">
        <v>0</v>
      </c>
    </row>
    <row r="152" spans="1:15" ht="12.75">
      <c r="A152" s="157"/>
      <c r="B152" s="158"/>
      <c r="C152" s="198" t="s">
        <v>281</v>
      </c>
      <c r="D152" s="199"/>
      <c r="E152" s="159">
        <v>3.48</v>
      </c>
      <c r="F152" s="160"/>
      <c r="G152" s="161"/>
      <c r="M152" s="162" t="s">
        <v>281</v>
      </c>
      <c r="O152" s="150"/>
    </row>
    <row r="153" spans="1:104" ht="12.75">
      <c r="A153" s="151">
        <v>71</v>
      </c>
      <c r="B153" s="152" t="s">
        <v>282</v>
      </c>
      <c r="C153" s="153" t="s">
        <v>283</v>
      </c>
      <c r="D153" s="154" t="s">
        <v>72</v>
      </c>
      <c r="E153" s="155">
        <v>5.22</v>
      </c>
      <c r="F153" s="155"/>
      <c r="G153" s="156">
        <f>E153*F153</f>
        <v>0</v>
      </c>
      <c r="O153" s="150">
        <v>2</v>
      </c>
      <c r="AA153" s="123">
        <v>12</v>
      </c>
      <c r="AB153" s="123">
        <v>0</v>
      </c>
      <c r="AC153" s="123">
        <v>71</v>
      </c>
      <c r="AZ153" s="123">
        <v>2</v>
      </c>
      <c r="BA153" s="123">
        <f>IF(AZ153=1,G153,0)</f>
        <v>0</v>
      </c>
      <c r="BB153" s="123">
        <f>IF(AZ153=2,G153,0)</f>
        <v>0</v>
      </c>
      <c r="BC153" s="123">
        <f>IF(AZ153=3,G153,0)</f>
        <v>0</v>
      </c>
      <c r="BD153" s="123">
        <f>IF(AZ153=4,G153,0)</f>
        <v>0</v>
      </c>
      <c r="BE153" s="123">
        <f>IF(AZ153=5,G153,0)</f>
        <v>0</v>
      </c>
      <c r="CZ153" s="123">
        <v>0.0003</v>
      </c>
    </row>
    <row r="154" spans="1:15" ht="12.75">
      <c r="A154" s="157"/>
      <c r="B154" s="158"/>
      <c r="C154" s="198" t="s">
        <v>284</v>
      </c>
      <c r="D154" s="199"/>
      <c r="E154" s="159">
        <v>3.48</v>
      </c>
      <c r="F154" s="160"/>
      <c r="G154" s="161"/>
      <c r="M154" s="162" t="s">
        <v>284</v>
      </c>
      <c r="O154" s="150"/>
    </row>
    <row r="155" spans="1:15" ht="12.75">
      <c r="A155" s="157"/>
      <c r="B155" s="158"/>
      <c r="C155" s="198" t="s">
        <v>285</v>
      </c>
      <c r="D155" s="199"/>
      <c r="E155" s="159">
        <v>0</v>
      </c>
      <c r="F155" s="160"/>
      <c r="G155" s="161"/>
      <c r="M155" s="162" t="s">
        <v>285</v>
      </c>
      <c r="O155" s="150"/>
    </row>
    <row r="156" spans="1:15" ht="12.75">
      <c r="A156" s="157"/>
      <c r="B156" s="158"/>
      <c r="C156" s="198" t="s">
        <v>286</v>
      </c>
      <c r="D156" s="199"/>
      <c r="E156" s="159">
        <v>1.74</v>
      </c>
      <c r="F156" s="160"/>
      <c r="G156" s="161"/>
      <c r="M156" s="162" t="s">
        <v>286</v>
      </c>
      <c r="O156" s="150"/>
    </row>
    <row r="157" spans="1:104" ht="12.75">
      <c r="A157" s="151">
        <v>72</v>
      </c>
      <c r="B157" s="152" t="s">
        <v>287</v>
      </c>
      <c r="C157" s="153" t="s">
        <v>288</v>
      </c>
      <c r="D157" s="154" t="s">
        <v>72</v>
      </c>
      <c r="E157" s="155">
        <v>3.828</v>
      </c>
      <c r="F157" s="155"/>
      <c r="G157" s="156">
        <f>E157*F157</f>
        <v>0</v>
      </c>
      <c r="O157" s="150">
        <v>2</v>
      </c>
      <c r="AA157" s="123">
        <v>12</v>
      </c>
      <c r="AB157" s="123">
        <v>1</v>
      </c>
      <c r="AC157" s="123">
        <v>72</v>
      </c>
      <c r="AZ157" s="123">
        <v>2</v>
      </c>
      <c r="BA157" s="123">
        <f>IF(AZ157=1,G157,0)</f>
        <v>0</v>
      </c>
      <c r="BB157" s="123">
        <f>IF(AZ157=2,G157,0)</f>
        <v>0</v>
      </c>
      <c r="BC157" s="123">
        <f>IF(AZ157=3,G157,0)</f>
        <v>0</v>
      </c>
      <c r="BD157" s="123">
        <f>IF(AZ157=4,G157,0)</f>
        <v>0</v>
      </c>
      <c r="BE157" s="123">
        <f>IF(AZ157=5,G157,0)</f>
        <v>0</v>
      </c>
      <c r="CZ157" s="123">
        <v>0.0098</v>
      </c>
    </row>
    <row r="158" spans="1:15" ht="12.75">
      <c r="A158" s="157"/>
      <c r="B158" s="158"/>
      <c r="C158" s="198" t="s">
        <v>289</v>
      </c>
      <c r="D158" s="199"/>
      <c r="E158" s="159">
        <v>3.828</v>
      </c>
      <c r="F158" s="160"/>
      <c r="G158" s="161"/>
      <c r="M158" s="162" t="s">
        <v>289</v>
      </c>
      <c r="O158" s="150"/>
    </row>
    <row r="159" spans="1:104" ht="12.75">
      <c r="A159" s="151">
        <v>73</v>
      </c>
      <c r="B159" s="152" t="s">
        <v>290</v>
      </c>
      <c r="C159" s="153" t="s">
        <v>291</v>
      </c>
      <c r="D159" s="154" t="s">
        <v>54</v>
      </c>
      <c r="E159" s="155">
        <v>21.1</v>
      </c>
      <c r="F159" s="155"/>
      <c r="G159" s="156">
        <f>E159*F159</f>
        <v>0</v>
      </c>
      <c r="O159" s="150">
        <v>2</v>
      </c>
      <c r="AA159" s="123">
        <v>12</v>
      </c>
      <c r="AB159" s="123">
        <v>0</v>
      </c>
      <c r="AC159" s="123">
        <v>73</v>
      </c>
      <c r="AZ159" s="123">
        <v>2</v>
      </c>
      <c r="BA159" s="123">
        <f>IF(AZ159=1,G159,0)</f>
        <v>0</v>
      </c>
      <c r="BB159" s="123">
        <f>IF(AZ159=2,G159,0)</f>
        <v>0</v>
      </c>
      <c r="BC159" s="123">
        <f>IF(AZ159=3,G159,0)</f>
        <v>0</v>
      </c>
      <c r="BD159" s="123">
        <f>IF(AZ159=4,G159,0)</f>
        <v>0</v>
      </c>
      <c r="BE159" s="123">
        <f>IF(AZ159=5,G159,0)</f>
        <v>0</v>
      </c>
      <c r="CZ159" s="123">
        <v>0</v>
      </c>
    </row>
    <row r="160" spans="1:57" ht="12.75">
      <c r="A160" s="163"/>
      <c r="B160" s="164" t="s">
        <v>67</v>
      </c>
      <c r="C160" s="165" t="str">
        <f>CONCATENATE(B150," ",C150)</f>
        <v>766 Konstrukce truhlářské</v>
      </c>
      <c r="D160" s="163"/>
      <c r="E160" s="166"/>
      <c r="F160" s="166"/>
      <c r="G160" s="167">
        <f>SUM(G150:G159)</f>
        <v>0</v>
      </c>
      <c r="O160" s="150">
        <v>4</v>
      </c>
      <c r="BA160" s="168">
        <f>SUM(BA150:BA159)</f>
        <v>0</v>
      </c>
      <c r="BB160" s="168">
        <f>SUM(BB150:BB159)</f>
        <v>0</v>
      </c>
      <c r="BC160" s="168">
        <f>SUM(BC150:BC159)</f>
        <v>0</v>
      </c>
      <c r="BD160" s="168">
        <f>SUM(BD150:BD159)</f>
        <v>0</v>
      </c>
      <c r="BE160" s="168">
        <f>SUM(BE150:BE159)</f>
        <v>0</v>
      </c>
    </row>
    <row r="161" spans="1:15" ht="12.75">
      <c r="A161" s="143" t="s">
        <v>65</v>
      </c>
      <c r="B161" s="144" t="s">
        <v>292</v>
      </c>
      <c r="C161" s="145" t="s">
        <v>293</v>
      </c>
      <c r="D161" s="146"/>
      <c r="E161" s="147"/>
      <c r="F161" s="147"/>
      <c r="G161" s="148"/>
      <c r="H161" s="149"/>
      <c r="I161" s="149"/>
      <c r="O161" s="150">
        <v>1</v>
      </c>
    </row>
    <row r="162" spans="1:104" ht="22.5">
      <c r="A162" s="151">
        <v>74</v>
      </c>
      <c r="B162" s="152" t="s">
        <v>294</v>
      </c>
      <c r="C162" s="153" t="s">
        <v>295</v>
      </c>
      <c r="D162" s="154" t="s">
        <v>72</v>
      </c>
      <c r="E162" s="155">
        <v>15.12</v>
      </c>
      <c r="F162" s="155"/>
      <c r="G162" s="156">
        <f>E162*F162</f>
        <v>0</v>
      </c>
      <c r="O162" s="150">
        <v>2</v>
      </c>
      <c r="AA162" s="123">
        <v>12</v>
      </c>
      <c r="AB162" s="123">
        <v>0</v>
      </c>
      <c r="AC162" s="123">
        <v>74</v>
      </c>
      <c r="AZ162" s="123">
        <v>2</v>
      </c>
      <c r="BA162" s="123">
        <f>IF(AZ162=1,G162,0)</f>
        <v>0</v>
      </c>
      <c r="BB162" s="123">
        <f>IF(AZ162=2,G162,0)</f>
        <v>0</v>
      </c>
      <c r="BC162" s="123">
        <f>IF(AZ162=3,G162,0)</f>
        <v>0</v>
      </c>
      <c r="BD162" s="123">
        <f>IF(AZ162=4,G162,0)</f>
        <v>0</v>
      </c>
      <c r="BE162" s="123">
        <f>IF(AZ162=5,G162,0)</f>
        <v>0</v>
      </c>
      <c r="CZ162" s="123">
        <v>1E-05</v>
      </c>
    </row>
    <row r="163" spans="1:104" ht="12.75">
      <c r="A163" s="151">
        <v>75</v>
      </c>
      <c r="B163" s="152" t="s">
        <v>296</v>
      </c>
      <c r="C163" s="153" t="s">
        <v>297</v>
      </c>
      <c r="D163" s="154" t="s">
        <v>72</v>
      </c>
      <c r="E163" s="155">
        <v>593.552</v>
      </c>
      <c r="F163" s="155"/>
      <c r="G163" s="156">
        <f>E163*F163</f>
        <v>0</v>
      </c>
      <c r="O163" s="150">
        <v>2</v>
      </c>
      <c r="AA163" s="123">
        <v>12</v>
      </c>
      <c r="AB163" s="123">
        <v>0</v>
      </c>
      <c r="AC163" s="123">
        <v>75</v>
      </c>
      <c r="AZ163" s="123">
        <v>2</v>
      </c>
      <c r="BA163" s="123">
        <f>IF(AZ163=1,G163,0)</f>
        <v>0</v>
      </c>
      <c r="BB163" s="123">
        <f>IF(AZ163=2,G163,0)</f>
        <v>0</v>
      </c>
      <c r="BC163" s="123">
        <f>IF(AZ163=3,G163,0)</f>
        <v>0</v>
      </c>
      <c r="BD163" s="123">
        <f>IF(AZ163=4,G163,0)</f>
        <v>0</v>
      </c>
      <c r="BE163" s="123">
        <f>IF(AZ163=5,G163,0)</f>
        <v>0</v>
      </c>
      <c r="CZ163" s="123">
        <v>0.0003</v>
      </c>
    </row>
    <row r="164" spans="1:15" ht="12.75">
      <c r="A164" s="157"/>
      <c r="B164" s="158"/>
      <c r="C164" s="198" t="s">
        <v>298</v>
      </c>
      <c r="D164" s="199"/>
      <c r="E164" s="159">
        <v>0</v>
      </c>
      <c r="F164" s="160"/>
      <c r="G164" s="161"/>
      <c r="M164" s="162" t="s">
        <v>298</v>
      </c>
      <c r="O164" s="150"/>
    </row>
    <row r="165" spans="1:15" ht="12.75">
      <c r="A165" s="157"/>
      <c r="B165" s="158"/>
      <c r="C165" s="198" t="s">
        <v>299</v>
      </c>
      <c r="D165" s="199"/>
      <c r="E165" s="159">
        <v>148.032</v>
      </c>
      <c r="F165" s="160"/>
      <c r="G165" s="161"/>
      <c r="M165" s="162" t="s">
        <v>299</v>
      </c>
      <c r="O165" s="150"/>
    </row>
    <row r="166" spans="1:15" ht="12.75">
      <c r="A166" s="157"/>
      <c r="B166" s="158"/>
      <c r="C166" s="198" t="s">
        <v>300</v>
      </c>
      <c r="D166" s="199"/>
      <c r="E166" s="159">
        <v>47.008</v>
      </c>
      <c r="F166" s="160"/>
      <c r="G166" s="161"/>
      <c r="M166" s="162" t="s">
        <v>300</v>
      </c>
      <c r="O166" s="150"/>
    </row>
    <row r="167" spans="1:15" ht="12.75">
      <c r="A167" s="157"/>
      <c r="B167" s="158"/>
      <c r="C167" s="198" t="s">
        <v>301</v>
      </c>
      <c r="D167" s="199"/>
      <c r="E167" s="159">
        <v>10.08</v>
      </c>
      <c r="F167" s="160"/>
      <c r="G167" s="161"/>
      <c r="M167" s="162" t="s">
        <v>301</v>
      </c>
      <c r="O167" s="150"/>
    </row>
    <row r="168" spans="1:15" ht="12.75">
      <c r="A168" s="157"/>
      <c r="B168" s="158"/>
      <c r="C168" s="198" t="s">
        <v>302</v>
      </c>
      <c r="D168" s="199"/>
      <c r="E168" s="159">
        <v>0</v>
      </c>
      <c r="F168" s="160"/>
      <c r="G168" s="161"/>
      <c r="M168" s="162" t="s">
        <v>302</v>
      </c>
      <c r="O168" s="150"/>
    </row>
    <row r="169" spans="1:15" ht="12.75">
      <c r="A169" s="157"/>
      <c r="B169" s="158"/>
      <c r="C169" s="198" t="s">
        <v>303</v>
      </c>
      <c r="D169" s="199"/>
      <c r="E169" s="159">
        <v>20.512</v>
      </c>
      <c r="F169" s="160"/>
      <c r="G169" s="161"/>
      <c r="M169" s="162" t="s">
        <v>303</v>
      </c>
      <c r="O169" s="150"/>
    </row>
    <row r="170" spans="1:15" ht="12.75">
      <c r="A170" s="157"/>
      <c r="B170" s="158"/>
      <c r="C170" s="198" t="s">
        <v>304</v>
      </c>
      <c r="D170" s="199"/>
      <c r="E170" s="159">
        <v>0</v>
      </c>
      <c r="F170" s="160"/>
      <c r="G170" s="161"/>
      <c r="M170" s="162" t="s">
        <v>304</v>
      </c>
      <c r="O170" s="150"/>
    </row>
    <row r="171" spans="1:15" ht="12.75">
      <c r="A171" s="157"/>
      <c r="B171" s="158"/>
      <c r="C171" s="198" t="s">
        <v>305</v>
      </c>
      <c r="D171" s="199"/>
      <c r="E171" s="159">
        <v>323.04</v>
      </c>
      <c r="F171" s="160"/>
      <c r="G171" s="161"/>
      <c r="M171" s="162" t="s">
        <v>305</v>
      </c>
      <c r="O171" s="150"/>
    </row>
    <row r="172" spans="1:15" ht="12.75">
      <c r="A172" s="157"/>
      <c r="B172" s="158"/>
      <c r="C172" s="198" t="s">
        <v>306</v>
      </c>
      <c r="D172" s="199"/>
      <c r="E172" s="159">
        <v>0</v>
      </c>
      <c r="F172" s="160"/>
      <c r="G172" s="161"/>
      <c r="M172" s="162" t="s">
        <v>306</v>
      </c>
      <c r="O172" s="150"/>
    </row>
    <row r="173" spans="1:15" ht="12.75">
      <c r="A173" s="157"/>
      <c r="B173" s="158"/>
      <c r="C173" s="198" t="s">
        <v>307</v>
      </c>
      <c r="D173" s="199"/>
      <c r="E173" s="159">
        <v>30.24</v>
      </c>
      <c r="F173" s="160"/>
      <c r="G173" s="161"/>
      <c r="M173" s="162" t="s">
        <v>307</v>
      </c>
      <c r="O173" s="150"/>
    </row>
    <row r="174" spans="1:15" ht="12.75">
      <c r="A174" s="157"/>
      <c r="B174" s="158"/>
      <c r="C174" s="198" t="s">
        <v>225</v>
      </c>
      <c r="D174" s="199"/>
      <c r="E174" s="159">
        <v>0</v>
      </c>
      <c r="F174" s="160"/>
      <c r="G174" s="161"/>
      <c r="M174" s="162" t="s">
        <v>225</v>
      </c>
      <c r="O174" s="150"/>
    </row>
    <row r="175" spans="1:15" ht="12.75">
      <c r="A175" s="157"/>
      <c r="B175" s="158"/>
      <c r="C175" s="198" t="s">
        <v>308</v>
      </c>
      <c r="D175" s="199"/>
      <c r="E175" s="159">
        <v>14.64</v>
      </c>
      <c r="F175" s="160"/>
      <c r="G175" s="161"/>
      <c r="M175" s="162" t="s">
        <v>308</v>
      </c>
      <c r="O175" s="150"/>
    </row>
    <row r="176" spans="1:104" ht="12.75">
      <c r="A176" s="151">
        <v>76</v>
      </c>
      <c r="B176" s="152" t="s">
        <v>309</v>
      </c>
      <c r="C176" s="153" t="s">
        <v>310</v>
      </c>
      <c r="D176" s="154" t="s">
        <v>72</v>
      </c>
      <c r="E176" s="155">
        <v>7.656</v>
      </c>
      <c r="F176" s="155"/>
      <c r="G176" s="156">
        <f>E176*F176</f>
        <v>0</v>
      </c>
      <c r="O176" s="150">
        <v>2</v>
      </c>
      <c r="AA176" s="123">
        <v>12</v>
      </c>
      <c r="AB176" s="123">
        <v>0</v>
      </c>
      <c r="AC176" s="123">
        <v>76</v>
      </c>
      <c r="AZ176" s="123">
        <v>2</v>
      </c>
      <c r="BA176" s="123">
        <f>IF(AZ176=1,G176,0)</f>
        <v>0</v>
      </c>
      <c r="BB176" s="123">
        <f>IF(AZ176=2,G176,0)</f>
        <v>0</v>
      </c>
      <c r="BC176" s="123">
        <f>IF(AZ176=3,G176,0)</f>
        <v>0</v>
      </c>
      <c r="BD176" s="123">
        <f>IF(AZ176=4,G176,0)</f>
        <v>0</v>
      </c>
      <c r="BE176" s="123">
        <f>IF(AZ176=5,G176,0)</f>
        <v>0</v>
      </c>
      <c r="CZ176" s="123">
        <v>0.0001</v>
      </c>
    </row>
    <row r="177" spans="1:15" ht="12.75">
      <c r="A177" s="157"/>
      <c r="B177" s="158"/>
      <c r="C177" s="198" t="s">
        <v>311</v>
      </c>
      <c r="D177" s="199"/>
      <c r="E177" s="159">
        <v>7.656</v>
      </c>
      <c r="F177" s="160"/>
      <c r="G177" s="161"/>
      <c r="M177" s="162" t="s">
        <v>311</v>
      </c>
      <c r="O177" s="150"/>
    </row>
    <row r="178" spans="1:104" ht="12.75">
      <c r="A178" s="151">
        <v>77</v>
      </c>
      <c r="B178" s="152" t="s">
        <v>312</v>
      </c>
      <c r="C178" s="153" t="s">
        <v>313</v>
      </c>
      <c r="D178" s="154" t="s">
        <v>72</v>
      </c>
      <c r="E178" s="155">
        <v>7.656</v>
      </c>
      <c r="F178" s="155"/>
      <c r="G178" s="156">
        <f>E178*F178</f>
        <v>0</v>
      </c>
      <c r="O178" s="150">
        <v>2</v>
      </c>
      <c r="AA178" s="123">
        <v>12</v>
      </c>
      <c r="AB178" s="123">
        <v>0</v>
      </c>
      <c r="AC178" s="123">
        <v>77</v>
      </c>
      <c r="AZ178" s="123">
        <v>2</v>
      </c>
      <c r="BA178" s="123">
        <f>IF(AZ178=1,G178,0)</f>
        <v>0</v>
      </c>
      <c r="BB178" s="123">
        <f>IF(AZ178=2,G178,0)</f>
        <v>0</v>
      </c>
      <c r="BC178" s="123">
        <f>IF(AZ178=3,G178,0)</f>
        <v>0</v>
      </c>
      <c r="BD178" s="123">
        <f>IF(AZ178=4,G178,0)</f>
        <v>0</v>
      </c>
      <c r="BE178" s="123">
        <f>IF(AZ178=5,G178,0)</f>
        <v>0</v>
      </c>
      <c r="CZ178" s="123">
        <v>0.00025</v>
      </c>
    </row>
    <row r="179" spans="1:104" ht="12.75">
      <c r="A179" s="151">
        <v>78</v>
      </c>
      <c r="B179" s="152" t="s">
        <v>314</v>
      </c>
      <c r="C179" s="153" t="s">
        <v>315</v>
      </c>
      <c r="D179" s="154" t="s">
        <v>72</v>
      </c>
      <c r="E179" s="155">
        <v>7.2</v>
      </c>
      <c r="F179" s="155"/>
      <c r="G179" s="156">
        <f>E179*F179</f>
        <v>0</v>
      </c>
      <c r="O179" s="150">
        <v>2</v>
      </c>
      <c r="AA179" s="123">
        <v>12</v>
      </c>
      <c r="AB179" s="123">
        <v>0</v>
      </c>
      <c r="AC179" s="123">
        <v>78</v>
      </c>
      <c r="AZ179" s="123">
        <v>2</v>
      </c>
      <c r="BA179" s="123">
        <f>IF(AZ179=1,G179,0)</f>
        <v>0</v>
      </c>
      <c r="BB179" s="123">
        <f>IF(AZ179=2,G179,0)</f>
        <v>0</v>
      </c>
      <c r="BC179" s="123">
        <f>IF(AZ179=3,G179,0)</f>
        <v>0</v>
      </c>
      <c r="BD179" s="123">
        <f>IF(AZ179=4,G179,0)</f>
        <v>0</v>
      </c>
      <c r="BE179" s="123">
        <f>IF(AZ179=5,G179,0)</f>
        <v>0</v>
      </c>
      <c r="CZ179" s="123">
        <v>1E-05</v>
      </c>
    </row>
    <row r="180" spans="1:15" ht="12.75">
      <c r="A180" s="157"/>
      <c r="B180" s="158"/>
      <c r="C180" s="198" t="s">
        <v>316</v>
      </c>
      <c r="D180" s="199"/>
      <c r="E180" s="159">
        <v>0</v>
      </c>
      <c r="F180" s="160"/>
      <c r="G180" s="161"/>
      <c r="M180" s="162" t="s">
        <v>316</v>
      </c>
      <c r="O180" s="150"/>
    </row>
    <row r="181" spans="1:15" ht="12.75">
      <c r="A181" s="157"/>
      <c r="B181" s="158"/>
      <c r="C181" s="198" t="s">
        <v>317</v>
      </c>
      <c r="D181" s="199"/>
      <c r="E181" s="159">
        <v>7.2</v>
      </c>
      <c r="F181" s="160"/>
      <c r="G181" s="161"/>
      <c r="M181" s="162" t="s">
        <v>317</v>
      </c>
      <c r="O181" s="150"/>
    </row>
    <row r="182" spans="1:104" ht="12.75">
      <c r="A182" s="151">
        <v>79</v>
      </c>
      <c r="B182" s="152" t="s">
        <v>318</v>
      </c>
      <c r="C182" s="153" t="s">
        <v>319</v>
      </c>
      <c r="D182" s="154" t="s">
        <v>72</v>
      </c>
      <c r="E182" s="155">
        <v>7.2</v>
      </c>
      <c r="F182" s="155"/>
      <c r="G182" s="156">
        <f>E182*F182</f>
        <v>0</v>
      </c>
      <c r="O182" s="150">
        <v>2</v>
      </c>
      <c r="AA182" s="123">
        <v>12</v>
      </c>
      <c r="AB182" s="123">
        <v>0</v>
      </c>
      <c r="AC182" s="123">
        <v>79</v>
      </c>
      <c r="AZ182" s="123">
        <v>2</v>
      </c>
      <c r="BA182" s="123">
        <f>IF(AZ182=1,G182,0)</f>
        <v>0</v>
      </c>
      <c r="BB182" s="123">
        <f>IF(AZ182=2,G182,0)</f>
        <v>0</v>
      </c>
      <c r="BC182" s="123">
        <f>IF(AZ182=3,G182,0)</f>
        <v>0</v>
      </c>
      <c r="BD182" s="123">
        <f>IF(AZ182=4,G182,0)</f>
        <v>0</v>
      </c>
      <c r="BE182" s="123">
        <f>IF(AZ182=5,G182,0)</f>
        <v>0</v>
      </c>
      <c r="CZ182" s="123">
        <v>0.00031</v>
      </c>
    </row>
    <row r="183" spans="1:57" ht="12.75">
      <c r="A183" s="163"/>
      <c r="B183" s="164" t="s">
        <v>67</v>
      </c>
      <c r="C183" s="165" t="str">
        <f>CONCATENATE(B161," ",C161)</f>
        <v>783 Nátěry</v>
      </c>
      <c r="D183" s="163"/>
      <c r="E183" s="166"/>
      <c r="F183" s="166"/>
      <c r="G183" s="167">
        <f>SUM(G161:G182)</f>
        <v>0</v>
      </c>
      <c r="O183" s="150">
        <v>4</v>
      </c>
      <c r="BA183" s="168">
        <f>SUM(BA161:BA182)</f>
        <v>0</v>
      </c>
      <c r="BB183" s="168">
        <f>SUM(BB161:BB182)</f>
        <v>0</v>
      </c>
      <c r="BC183" s="168">
        <f>SUM(BC161:BC182)</f>
        <v>0</v>
      </c>
      <c r="BD183" s="168">
        <f>SUM(BD161:BD182)</f>
        <v>0</v>
      </c>
      <c r="BE183" s="168">
        <f>SUM(BE161:BE182)</f>
        <v>0</v>
      </c>
    </row>
    <row r="184" spans="1:15" ht="12.75">
      <c r="A184" s="143" t="s">
        <v>65</v>
      </c>
      <c r="B184" s="144" t="s">
        <v>320</v>
      </c>
      <c r="C184" s="145" t="s">
        <v>321</v>
      </c>
      <c r="D184" s="146"/>
      <c r="E184" s="147"/>
      <c r="F184" s="147"/>
      <c r="G184" s="148"/>
      <c r="H184" s="149"/>
      <c r="I184" s="149"/>
      <c r="O184" s="150">
        <v>1</v>
      </c>
    </row>
    <row r="185" spans="1:104" ht="22.5">
      <c r="A185" s="151">
        <v>80</v>
      </c>
      <c r="B185" s="152" t="s">
        <v>322</v>
      </c>
      <c r="C185" s="153" t="s">
        <v>323</v>
      </c>
      <c r="D185" s="154" t="s">
        <v>72</v>
      </c>
      <c r="E185" s="155">
        <v>5.22</v>
      </c>
      <c r="F185" s="155"/>
      <c r="G185" s="156">
        <f>E185*F185</f>
        <v>0</v>
      </c>
      <c r="O185" s="150">
        <v>2</v>
      </c>
      <c r="AA185" s="123">
        <v>12</v>
      </c>
      <c r="AB185" s="123">
        <v>0</v>
      </c>
      <c r="AC185" s="123">
        <v>80</v>
      </c>
      <c r="AZ185" s="123">
        <v>2</v>
      </c>
      <c r="BA185" s="123">
        <f>IF(AZ185=1,G185,0)</f>
        <v>0</v>
      </c>
      <c r="BB185" s="123">
        <f>IF(AZ185=2,G185,0)</f>
        <v>0</v>
      </c>
      <c r="BC185" s="123">
        <f>IF(AZ185=3,G185,0)</f>
        <v>0</v>
      </c>
      <c r="BD185" s="123">
        <f>IF(AZ185=4,G185,0)</f>
        <v>0</v>
      </c>
      <c r="BE185" s="123">
        <f>IF(AZ185=5,G185,0)</f>
        <v>0</v>
      </c>
      <c r="CZ185" s="123">
        <v>7E-05</v>
      </c>
    </row>
    <row r="186" spans="1:104" ht="12.75">
      <c r="A186" s="151">
        <v>81</v>
      </c>
      <c r="B186" s="152" t="s">
        <v>324</v>
      </c>
      <c r="C186" s="153" t="s">
        <v>325</v>
      </c>
      <c r="D186" s="154" t="s">
        <v>72</v>
      </c>
      <c r="E186" s="155">
        <v>5.22</v>
      </c>
      <c r="F186" s="155"/>
      <c r="G186" s="156">
        <f>E186*F186</f>
        <v>0</v>
      </c>
      <c r="O186" s="150">
        <v>2</v>
      </c>
      <c r="AA186" s="123">
        <v>12</v>
      </c>
      <c r="AB186" s="123">
        <v>0</v>
      </c>
      <c r="AC186" s="123">
        <v>81</v>
      </c>
      <c r="AZ186" s="123">
        <v>2</v>
      </c>
      <c r="BA186" s="123">
        <f>IF(AZ186=1,G186,0)</f>
        <v>0</v>
      </c>
      <c r="BB186" s="123">
        <f>IF(AZ186=2,G186,0)</f>
        <v>0</v>
      </c>
      <c r="BC186" s="123">
        <f>IF(AZ186=3,G186,0)</f>
        <v>0</v>
      </c>
      <c r="BD186" s="123">
        <f>IF(AZ186=4,G186,0)</f>
        <v>0</v>
      </c>
      <c r="BE186" s="123">
        <f>IF(AZ186=5,G186,0)</f>
        <v>0</v>
      </c>
      <c r="CZ186" s="123">
        <v>0.00029</v>
      </c>
    </row>
    <row r="187" spans="1:57" ht="12.75">
      <c r="A187" s="163"/>
      <c r="B187" s="164" t="s">
        <v>67</v>
      </c>
      <c r="C187" s="165" t="str">
        <f>CONCATENATE(B184," ",C184)</f>
        <v>784 Malby</v>
      </c>
      <c r="D187" s="163"/>
      <c r="E187" s="166"/>
      <c r="F187" s="166"/>
      <c r="G187" s="167">
        <f>SUM(G184:G186)</f>
        <v>0</v>
      </c>
      <c r="O187" s="150">
        <v>4</v>
      </c>
      <c r="BA187" s="168">
        <f>SUM(BA184:BA186)</f>
        <v>0</v>
      </c>
      <c r="BB187" s="168">
        <f>SUM(BB184:BB186)</f>
        <v>0</v>
      </c>
      <c r="BC187" s="168">
        <f>SUM(BC184:BC186)</f>
        <v>0</v>
      </c>
      <c r="BD187" s="168">
        <f>SUM(BD184:BD186)</f>
        <v>0</v>
      </c>
      <c r="BE187" s="168">
        <f>SUM(BE184:BE186)</f>
        <v>0</v>
      </c>
    </row>
    <row r="188" spans="1:15" ht="12.75">
      <c r="A188" s="143" t="s">
        <v>65</v>
      </c>
      <c r="B188" s="144" t="s">
        <v>326</v>
      </c>
      <c r="C188" s="145" t="s">
        <v>327</v>
      </c>
      <c r="D188" s="146"/>
      <c r="E188" s="147"/>
      <c r="F188" s="147"/>
      <c r="G188" s="148"/>
      <c r="H188" s="149"/>
      <c r="I188" s="149"/>
      <c r="O188" s="150">
        <v>1</v>
      </c>
    </row>
    <row r="189" spans="1:104" ht="12.75">
      <c r="A189" s="151">
        <v>82</v>
      </c>
      <c r="B189" s="152" t="s">
        <v>328</v>
      </c>
      <c r="C189" s="153" t="s">
        <v>329</v>
      </c>
      <c r="D189" s="154" t="s">
        <v>330</v>
      </c>
      <c r="E189" s="155">
        <v>1</v>
      </c>
      <c r="F189" s="155"/>
      <c r="G189" s="156">
        <f>E189*F189</f>
        <v>0</v>
      </c>
      <c r="O189" s="150">
        <v>2</v>
      </c>
      <c r="AA189" s="123">
        <v>12</v>
      </c>
      <c r="AB189" s="123">
        <v>0</v>
      </c>
      <c r="AC189" s="123">
        <v>82</v>
      </c>
      <c r="AZ189" s="123">
        <v>4</v>
      </c>
      <c r="BA189" s="123">
        <f>IF(AZ189=1,G189,0)</f>
        <v>0</v>
      </c>
      <c r="BB189" s="123">
        <f>IF(AZ189=2,G189,0)</f>
        <v>0</v>
      </c>
      <c r="BC189" s="123">
        <f>IF(AZ189=3,G189,0)</f>
        <v>0</v>
      </c>
      <c r="BD189" s="123">
        <f>IF(AZ189=4,G189,0)</f>
        <v>0</v>
      </c>
      <c r="BE189" s="123">
        <f>IF(AZ189=5,G189,0)</f>
        <v>0</v>
      </c>
      <c r="CZ189" s="123">
        <v>0</v>
      </c>
    </row>
    <row r="190" spans="1:104" ht="12.75">
      <c r="A190" s="151">
        <v>83</v>
      </c>
      <c r="B190" s="152" t="s">
        <v>331</v>
      </c>
      <c r="C190" s="153" t="s">
        <v>332</v>
      </c>
      <c r="D190" s="154" t="s">
        <v>330</v>
      </c>
      <c r="E190" s="155">
        <v>1</v>
      </c>
      <c r="F190" s="155"/>
      <c r="G190" s="156">
        <f>E190*F190</f>
        <v>0</v>
      </c>
      <c r="O190" s="150">
        <v>2</v>
      </c>
      <c r="AA190" s="123">
        <v>12</v>
      </c>
      <c r="AB190" s="123">
        <v>0</v>
      </c>
      <c r="AC190" s="123">
        <v>83</v>
      </c>
      <c r="AZ190" s="123">
        <v>4</v>
      </c>
      <c r="BA190" s="123">
        <f>IF(AZ190=1,G190,0)</f>
        <v>0</v>
      </c>
      <c r="BB190" s="123">
        <f>IF(AZ190=2,G190,0)</f>
        <v>0</v>
      </c>
      <c r="BC190" s="123">
        <f>IF(AZ190=3,G190,0)</f>
        <v>0</v>
      </c>
      <c r="BD190" s="123">
        <f>IF(AZ190=4,G190,0)</f>
        <v>0</v>
      </c>
      <c r="BE190" s="123">
        <f>IF(AZ190=5,G190,0)</f>
        <v>0</v>
      </c>
      <c r="CZ190" s="123">
        <v>0.29943</v>
      </c>
    </row>
    <row r="191" spans="1:57" ht="12.75">
      <c r="A191" s="163"/>
      <c r="B191" s="164" t="s">
        <v>67</v>
      </c>
      <c r="C191" s="165" t="str">
        <f>CONCATENATE(B188," ",C188)</f>
        <v>M21 Elektromontáže</v>
      </c>
      <c r="D191" s="163"/>
      <c r="E191" s="166"/>
      <c r="F191" s="166"/>
      <c r="G191" s="167">
        <f>SUM(G188:G190)</f>
        <v>0</v>
      </c>
      <c r="O191" s="150">
        <v>4</v>
      </c>
      <c r="BA191" s="168">
        <f>SUM(BA188:BA190)</f>
        <v>0</v>
      </c>
      <c r="BB191" s="168">
        <f>SUM(BB188:BB190)</f>
        <v>0</v>
      </c>
      <c r="BC191" s="168">
        <f>SUM(BC188:BC190)</f>
        <v>0</v>
      </c>
      <c r="BD191" s="168">
        <f>SUM(BD188:BD190)</f>
        <v>0</v>
      </c>
      <c r="BE191" s="168">
        <f>SUM(BE188:BE190)</f>
        <v>0</v>
      </c>
    </row>
    <row r="192" spans="1:7" ht="12.75">
      <c r="A192" s="124"/>
      <c r="B192" s="124"/>
      <c r="C192" s="124"/>
      <c r="D192" s="124"/>
      <c r="E192" s="124"/>
      <c r="F192" s="124"/>
      <c r="G192" s="124"/>
    </row>
    <row r="193" ht="12.75">
      <c r="E193" s="123"/>
    </row>
    <row r="194" ht="12.75">
      <c r="E194" s="123"/>
    </row>
    <row r="195" ht="12.75">
      <c r="E195" s="123"/>
    </row>
    <row r="196" ht="12.75">
      <c r="E196" s="123"/>
    </row>
    <row r="197" ht="12.75">
      <c r="E197" s="123"/>
    </row>
    <row r="198" ht="12.75">
      <c r="E198" s="123"/>
    </row>
    <row r="199" ht="12.75">
      <c r="E199" s="123"/>
    </row>
    <row r="200" ht="12.75">
      <c r="E200" s="123"/>
    </row>
    <row r="201" ht="12.75">
      <c r="E201" s="123"/>
    </row>
    <row r="202" ht="12.75">
      <c r="E202" s="123"/>
    </row>
    <row r="203" ht="12.75">
      <c r="E203" s="123"/>
    </row>
    <row r="204" ht="12.75">
      <c r="E204" s="123"/>
    </row>
    <row r="205" ht="12.75">
      <c r="E205" s="123"/>
    </row>
    <row r="206" ht="12.75">
      <c r="E206" s="123"/>
    </row>
    <row r="207" ht="12.75">
      <c r="E207" s="123"/>
    </row>
    <row r="208" ht="12.75">
      <c r="E208" s="123"/>
    </row>
    <row r="209" ht="12.75">
      <c r="E209" s="123"/>
    </row>
    <row r="210" ht="12.75">
      <c r="E210" s="123"/>
    </row>
    <row r="211" ht="12.75">
      <c r="E211" s="123"/>
    </row>
    <row r="212" ht="12.75">
      <c r="E212" s="123"/>
    </row>
    <row r="213" ht="12.75">
      <c r="E213" s="123"/>
    </row>
    <row r="214" ht="12.75">
      <c r="E214" s="123"/>
    </row>
    <row r="215" spans="1:7" ht="12.75">
      <c r="A215" s="169"/>
      <c r="B215" s="169"/>
      <c r="C215" s="169"/>
      <c r="D215" s="169"/>
      <c r="E215" s="169"/>
      <c r="F215" s="169"/>
      <c r="G215" s="169"/>
    </row>
    <row r="216" spans="1:7" ht="12.75">
      <c r="A216" s="169"/>
      <c r="B216" s="169"/>
      <c r="C216" s="169"/>
      <c r="D216" s="169"/>
      <c r="E216" s="169"/>
      <c r="F216" s="169"/>
      <c r="G216" s="169"/>
    </row>
    <row r="217" spans="1:7" ht="12.75">
      <c r="A217" s="169"/>
      <c r="B217" s="169"/>
      <c r="C217" s="169"/>
      <c r="D217" s="169"/>
      <c r="E217" s="169"/>
      <c r="F217" s="169"/>
      <c r="G217" s="169"/>
    </row>
    <row r="218" spans="1:7" ht="12.75">
      <c r="A218" s="169"/>
      <c r="B218" s="169"/>
      <c r="C218" s="169"/>
      <c r="D218" s="169"/>
      <c r="E218" s="169"/>
      <c r="F218" s="169"/>
      <c r="G218" s="169"/>
    </row>
    <row r="219" ht="12.75">
      <c r="E219" s="123"/>
    </row>
    <row r="220" ht="12.75">
      <c r="E220" s="123"/>
    </row>
    <row r="221" ht="12.75">
      <c r="E221" s="123"/>
    </row>
    <row r="222" ht="12.75">
      <c r="E222" s="123"/>
    </row>
    <row r="223" ht="12.75">
      <c r="E223" s="123"/>
    </row>
    <row r="224" ht="12.75">
      <c r="E224" s="123"/>
    </row>
    <row r="225" ht="12.75">
      <c r="E225" s="123"/>
    </row>
    <row r="226" ht="12.75">
      <c r="E226" s="123"/>
    </row>
    <row r="227" ht="12.75">
      <c r="E227" s="123"/>
    </row>
    <row r="228" ht="12.75">
      <c r="E228" s="123"/>
    </row>
    <row r="229" ht="12.75">
      <c r="E229" s="123"/>
    </row>
    <row r="230" ht="12.75">
      <c r="E230" s="123"/>
    </row>
    <row r="231" ht="12.75">
      <c r="E231" s="123"/>
    </row>
    <row r="232" ht="12.75">
      <c r="E232" s="123"/>
    </row>
    <row r="233" ht="12.75">
      <c r="E233" s="123"/>
    </row>
    <row r="234" ht="12.75">
      <c r="E234" s="123"/>
    </row>
    <row r="235" ht="12.75">
      <c r="E235" s="123"/>
    </row>
    <row r="236" ht="12.75">
      <c r="E236" s="123"/>
    </row>
    <row r="237" ht="12.75">
      <c r="E237" s="123"/>
    </row>
    <row r="238" ht="12.75">
      <c r="E238" s="123"/>
    </row>
    <row r="239" ht="12.75">
      <c r="E239" s="123"/>
    </row>
    <row r="240" ht="12.75">
      <c r="E240" s="123"/>
    </row>
    <row r="241" ht="12.75">
      <c r="E241" s="123"/>
    </row>
    <row r="242" ht="12.75">
      <c r="E242" s="123"/>
    </row>
    <row r="243" ht="12.75">
      <c r="E243" s="123"/>
    </row>
    <row r="244" ht="12.75">
      <c r="E244" s="123"/>
    </row>
    <row r="245" ht="12.75">
      <c r="E245" s="123"/>
    </row>
    <row r="246" ht="12.75">
      <c r="E246" s="123"/>
    </row>
    <row r="247" ht="12.75">
      <c r="E247" s="123"/>
    </row>
    <row r="248" ht="12.75">
      <c r="E248" s="123"/>
    </row>
    <row r="249" ht="12.75">
      <c r="E249" s="123"/>
    </row>
    <row r="250" spans="1:2" ht="12.75">
      <c r="A250" s="170"/>
      <c r="B250" s="170"/>
    </row>
    <row r="251" spans="1:7" ht="12.75">
      <c r="A251" s="169"/>
      <c r="B251" s="169"/>
      <c r="C251" s="172"/>
      <c r="D251" s="172"/>
      <c r="E251" s="173"/>
      <c r="F251" s="172"/>
      <c r="G251" s="174"/>
    </row>
    <row r="252" spans="1:7" ht="12.75">
      <c r="A252" s="175"/>
      <c r="B252" s="175"/>
      <c r="C252" s="169"/>
      <c r="D252" s="169"/>
      <c r="E252" s="176"/>
      <c r="F252" s="169"/>
      <c r="G252" s="169"/>
    </row>
    <row r="253" spans="1:7" ht="12.75">
      <c r="A253" s="169"/>
      <c r="B253" s="169"/>
      <c r="C253" s="169"/>
      <c r="D253" s="169"/>
      <c r="E253" s="176"/>
      <c r="F253" s="169"/>
      <c r="G253" s="169"/>
    </row>
    <row r="254" spans="1:7" ht="12.75">
      <c r="A254" s="169"/>
      <c r="B254" s="169"/>
      <c r="C254" s="169"/>
      <c r="D254" s="169"/>
      <c r="E254" s="176"/>
      <c r="F254" s="169"/>
      <c r="G254" s="169"/>
    </row>
    <row r="255" spans="1:7" ht="12.75">
      <c r="A255" s="169"/>
      <c r="B255" s="169"/>
      <c r="C255" s="169"/>
      <c r="D255" s="169"/>
      <c r="E255" s="176"/>
      <c r="F255" s="169"/>
      <c r="G255" s="169"/>
    </row>
    <row r="256" spans="1:7" ht="12.75">
      <c r="A256" s="169"/>
      <c r="B256" s="169"/>
      <c r="C256" s="169"/>
      <c r="D256" s="169"/>
      <c r="E256" s="176"/>
      <c r="F256" s="169"/>
      <c r="G256" s="169"/>
    </row>
    <row r="257" spans="1:7" ht="12.75">
      <c r="A257" s="169"/>
      <c r="B257" s="169"/>
      <c r="C257" s="169"/>
      <c r="D257" s="169"/>
      <c r="E257" s="176"/>
      <c r="F257" s="169"/>
      <c r="G257" s="169"/>
    </row>
    <row r="258" spans="1:7" ht="12.75">
      <c r="A258" s="169"/>
      <c r="B258" s="169"/>
      <c r="C258" s="169"/>
      <c r="D258" s="169"/>
      <c r="E258" s="176"/>
      <c r="F258" s="169"/>
      <c r="G258" s="169"/>
    </row>
    <row r="259" spans="1:7" ht="12.75">
      <c r="A259" s="169"/>
      <c r="B259" s="169"/>
      <c r="C259" s="169"/>
      <c r="D259" s="169"/>
      <c r="E259" s="176"/>
      <c r="F259" s="169"/>
      <c r="G259" s="169"/>
    </row>
    <row r="260" spans="1:7" ht="12.75">
      <c r="A260" s="169"/>
      <c r="B260" s="169"/>
      <c r="C260" s="169"/>
      <c r="D260" s="169"/>
      <c r="E260" s="176"/>
      <c r="F260" s="169"/>
      <c r="G260" s="169"/>
    </row>
    <row r="261" spans="1:7" ht="12.75">
      <c r="A261" s="169"/>
      <c r="B261" s="169"/>
      <c r="C261" s="169"/>
      <c r="D261" s="169"/>
      <c r="E261" s="176"/>
      <c r="F261" s="169"/>
      <c r="G261" s="169"/>
    </row>
    <row r="262" spans="1:7" ht="12.75">
      <c r="A262" s="169"/>
      <c r="B262" s="169"/>
      <c r="C262" s="169"/>
      <c r="D262" s="169"/>
      <c r="E262" s="176"/>
      <c r="F262" s="169"/>
      <c r="G262" s="169"/>
    </row>
    <row r="263" spans="1:7" ht="12.75">
      <c r="A263" s="169"/>
      <c r="B263" s="169"/>
      <c r="C263" s="169"/>
      <c r="D263" s="169"/>
      <c r="E263" s="176"/>
      <c r="F263" s="169"/>
      <c r="G263" s="169"/>
    </row>
    <row r="264" spans="1:7" ht="12.75">
      <c r="A264" s="169"/>
      <c r="B264" s="169"/>
      <c r="C264" s="169"/>
      <c r="D264" s="169"/>
      <c r="E264" s="176"/>
      <c r="F264" s="169"/>
      <c r="G264" s="169"/>
    </row>
  </sheetData>
  <sheetProtection/>
  <mergeCells count="80">
    <mergeCell ref="C167:D167"/>
    <mergeCell ref="C168:D168"/>
    <mergeCell ref="C169:D169"/>
    <mergeCell ref="C181:D181"/>
    <mergeCell ref="C172:D172"/>
    <mergeCell ref="C173:D173"/>
    <mergeCell ref="C174:D174"/>
    <mergeCell ref="C175:D175"/>
    <mergeCell ref="C177:D177"/>
    <mergeCell ref="C180:D180"/>
    <mergeCell ref="C155:D155"/>
    <mergeCell ref="C156:D156"/>
    <mergeCell ref="C158:D158"/>
    <mergeCell ref="C164:D164"/>
    <mergeCell ref="C165:D165"/>
    <mergeCell ref="C166:D166"/>
    <mergeCell ref="C131:D131"/>
    <mergeCell ref="C135:D135"/>
    <mergeCell ref="C137:D137"/>
    <mergeCell ref="C139:D139"/>
    <mergeCell ref="C170:D170"/>
    <mergeCell ref="C171:D171"/>
    <mergeCell ref="C145:D145"/>
    <mergeCell ref="C147:D147"/>
    <mergeCell ref="C152:D152"/>
    <mergeCell ref="C154:D154"/>
    <mergeCell ref="C141:D141"/>
    <mergeCell ref="C143:D143"/>
    <mergeCell ref="C114:D114"/>
    <mergeCell ref="C115:D115"/>
    <mergeCell ref="C116:D116"/>
    <mergeCell ref="C117:D117"/>
    <mergeCell ref="C118:D118"/>
    <mergeCell ref="C121:D121"/>
    <mergeCell ref="C123:D123"/>
    <mergeCell ref="C126:D126"/>
    <mergeCell ref="C104:D104"/>
    <mergeCell ref="C105:D105"/>
    <mergeCell ref="C106:D106"/>
    <mergeCell ref="C109:D109"/>
    <mergeCell ref="C110:D110"/>
    <mergeCell ref="C113:D113"/>
    <mergeCell ref="C95:D95"/>
    <mergeCell ref="C99:D99"/>
    <mergeCell ref="C100:D100"/>
    <mergeCell ref="C101:D101"/>
    <mergeCell ref="C102:D102"/>
    <mergeCell ref="C103:D103"/>
    <mergeCell ref="C78:D78"/>
    <mergeCell ref="C81:D81"/>
    <mergeCell ref="C84:D84"/>
    <mergeCell ref="C87:D87"/>
    <mergeCell ref="C89:D89"/>
    <mergeCell ref="C90:D90"/>
    <mergeCell ref="C93:D93"/>
    <mergeCell ref="C94:D94"/>
    <mergeCell ref="C58:D58"/>
    <mergeCell ref="C64:D64"/>
    <mergeCell ref="C69:D69"/>
    <mergeCell ref="C44:D44"/>
    <mergeCell ref="C46:D46"/>
    <mergeCell ref="C48:D48"/>
    <mergeCell ref="C50:D50"/>
    <mergeCell ref="C53:D53"/>
    <mergeCell ref="C32:D32"/>
    <mergeCell ref="C34:D34"/>
    <mergeCell ref="C40:D40"/>
    <mergeCell ref="C21:D21"/>
    <mergeCell ref="C27:D27"/>
    <mergeCell ref="C28:D28"/>
    <mergeCell ref="C29:D29"/>
    <mergeCell ref="C30:D30"/>
    <mergeCell ref="C31:D31"/>
    <mergeCell ref="C16:D16"/>
    <mergeCell ref="A1:G1"/>
    <mergeCell ref="A3:B3"/>
    <mergeCell ref="A4:B4"/>
    <mergeCell ref="E4:G4"/>
    <mergeCell ref="C9:D9"/>
    <mergeCell ref="C14:D1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Maloušek</dc:creator>
  <cp:keywords/>
  <dc:description/>
  <cp:lastModifiedBy>Starosta</cp:lastModifiedBy>
  <cp:lastPrinted>2016-02-01T07:51:03Z</cp:lastPrinted>
  <dcterms:created xsi:type="dcterms:W3CDTF">2016-01-28T18:33:55Z</dcterms:created>
  <dcterms:modified xsi:type="dcterms:W3CDTF">2016-05-04T11:28:06Z</dcterms:modified>
  <cp:category/>
  <cp:version/>
  <cp:contentType/>
  <cp:contentStatus/>
</cp:coreProperties>
</file>